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07A76123-653D-4689-A750-5A35F1231249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Roubo em comérci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6" l="1"/>
  <c r="R37" i="6" s="1"/>
  <c r="R17" i="6"/>
  <c r="R11" i="6"/>
  <c r="R12" i="6" l="1"/>
  <c r="R10" i="6"/>
  <c r="R31" i="6"/>
  <c r="R32" i="6"/>
  <c r="R18" i="6"/>
  <c r="R19" i="6"/>
  <c r="R20" i="6"/>
  <c r="R22" i="6"/>
  <c r="R23" i="6"/>
  <c r="R5" i="6"/>
  <c r="S5" i="6" s="1"/>
  <c r="R25" i="6"/>
  <c r="R21" i="6"/>
  <c r="R24" i="6"/>
  <c r="R6" i="6"/>
  <c r="R26" i="6"/>
  <c r="R27" i="6"/>
  <c r="R7" i="6"/>
  <c r="R8" i="6"/>
  <c r="R28" i="6"/>
  <c r="R9" i="6"/>
  <c r="R29" i="6"/>
  <c r="R30" i="6"/>
  <c r="R13" i="6"/>
  <c r="R33" i="6"/>
  <c r="R14" i="6"/>
  <c r="R34" i="6"/>
  <c r="R15" i="6"/>
  <c r="R35" i="6"/>
  <c r="R16" i="6"/>
  <c r="R36" i="6"/>
  <c r="S6" i="6" l="1"/>
  <c r="S7" i="6" s="1"/>
  <c r="S8" i="6" s="1"/>
  <c r="S9" i="6" s="1"/>
  <c r="S10" i="6" s="1"/>
  <c r="S11" i="6" s="1"/>
  <c r="S12" i="6" s="1"/>
  <c r="S13" i="6" s="1"/>
  <c r="S14" i="6" s="1"/>
  <c r="S15" i="6" s="1"/>
  <c r="S16" i="6" s="1"/>
  <c r="S17" i="6" s="1"/>
  <c r="S18" i="6" s="1"/>
  <c r="S19" i="6" s="1"/>
  <c r="S20" i="6" s="1"/>
  <c r="S21" i="6" s="1"/>
  <c r="S22" i="6" s="1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N37" i="6" l="1"/>
  <c r="M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4" i="6"/>
  <c r="M14" i="6"/>
  <c r="N13" i="6"/>
  <c r="M13" i="6"/>
  <c r="N12" i="6"/>
  <c r="M12" i="6"/>
  <c r="N29" i="6"/>
  <c r="M29" i="6"/>
  <c r="N11" i="6"/>
  <c r="M11" i="6"/>
  <c r="N10" i="6"/>
  <c r="M10" i="6"/>
  <c r="N9" i="6"/>
  <c r="M9" i="6"/>
  <c r="N8" i="6"/>
  <c r="M8" i="6"/>
  <c r="N7" i="6"/>
  <c r="M7" i="6"/>
  <c r="N6" i="6"/>
  <c r="M6" i="6"/>
  <c r="N5" i="6"/>
  <c r="M5" i="6"/>
  <c r="L4" i="6"/>
  <c r="K4" i="6"/>
  <c r="J4" i="6"/>
  <c r="I4" i="6"/>
  <c r="H4" i="6"/>
  <c r="G4" i="6"/>
  <c r="F4" i="6"/>
  <c r="E4" i="6"/>
  <c r="D4" i="6"/>
  <c r="C4" i="6"/>
  <c r="N4" i="6" l="1"/>
  <c r="M4" i="6"/>
</calcChain>
</file>

<file path=xl/sharedStrings.xml><?xml version="1.0" encoding="utf-8"?>
<sst xmlns="http://schemas.openxmlformats.org/spreadsheetml/2006/main" count="75" uniqueCount="42">
  <si>
    <t>2015 a 2024</t>
  </si>
  <si>
    <t>2023 a 2024</t>
  </si>
  <si>
    <t>Variação (%)</t>
  </si>
  <si>
    <t>Análise de 2024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</si>
  <si>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</si>
  <si>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</si>
  <si>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</si>
  <si>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</si>
  <si>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</si>
  <si>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</si>
  <si>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</si>
  <si>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</si>
  <si>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</si>
  <si>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</si>
  <si>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</si>
  <si>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</si>
  <si>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</si>
  <si>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</si>
  <si>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</si>
  <si>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</si>
  <si>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ROUBO EM COMÉRCIO</t>
  </si>
  <si>
    <t>SIA</t>
  </si>
  <si>
    <t>Águas Claras</t>
  </si>
  <si>
    <t>Brasília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</si>
  <si>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</si>
  <si>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</si>
  <si>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</si>
  <si>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</si>
  <si>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</si>
  <si>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</si>
  <si>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</si>
  <si>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</si>
  <si>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</si>
  <si>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</si>
  <si>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</si>
  <si>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RA</t>
  </si>
  <si>
    <t>Quantit.</t>
  </si>
  <si>
    <t>Varjão</t>
  </si>
  <si>
    <t>Sudoeste/Octogonal</t>
  </si>
  <si>
    <t>Riacho Fundo II</t>
  </si>
  <si>
    <t>Sobradinho II</t>
  </si>
  <si>
    <t>SCIA/Estrutural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</si>
</sst>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3" borderId="5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9" fontId="3" fillId="0" borderId="9" xfId="1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5" fillId="0" borderId="11" xfId="1" applyFont="1" applyFill="1" applyBorder="1" applyAlignment="1">
      <alignment horizontal="center"/>
    </xf>
    <xf numFmtId="0" fontId="5" fillId="0" borderId="8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0" fontId="5" fillId="2" borderId="8" xfId="0" applyFont="1" applyFill="1" applyBorder="1"/>
    <xf numFmtId="3" fontId="3" fillId="0" borderId="12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164" fontId="6" fillId="2" borderId="0" xfId="1" applyNumberFormat="1" applyFont="1" applyFill="1"/>
    <xf numFmtId="9" fontId="6" fillId="2" borderId="0" xfId="0" applyNumberFormat="1" applyFont="1" applyFill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'Roubo em comércio'!$L$3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'Roubo em comércio'!$P$5:$P$37</c:f>
              <c:strCache>
                <c:ptCount val="33"/>
                <c:pt idx="0">
                  <c:v>Ceilândia</c:v>
                </c:pt>
                <c:pt idx="1">
                  <c:v>Santa Maria</c:v>
                </c:pt>
                <c:pt idx="2">
                  <c:v>Brasília</c:v>
                </c:pt>
                <c:pt idx="3">
                  <c:v>Recanto das Emas</c:v>
                </c:pt>
                <c:pt idx="4">
                  <c:v>Paranoá</c:v>
                </c:pt>
                <c:pt idx="5">
                  <c:v>Planaltina</c:v>
                </c:pt>
                <c:pt idx="6">
                  <c:v>Samambaia</c:v>
                </c:pt>
                <c:pt idx="7">
                  <c:v>Taguatinga</c:v>
                </c:pt>
                <c:pt idx="8">
                  <c:v>São Sebastião</c:v>
                </c:pt>
                <c:pt idx="9">
                  <c:v>SCIA/Estrutural</c:v>
                </c:pt>
                <c:pt idx="10">
                  <c:v>Gama</c:v>
                </c:pt>
                <c:pt idx="11">
                  <c:v>Sol Nascente/Pôr do Sol</c:v>
                </c:pt>
                <c:pt idx="12">
                  <c:v>Águas Claras</c:v>
                </c:pt>
                <c:pt idx="13">
                  <c:v>Guará</c:v>
                </c:pt>
                <c:pt idx="14">
                  <c:v>Itapoã</c:v>
                </c:pt>
                <c:pt idx="15">
                  <c:v>Núcleo Bandeirante</c:v>
                </c:pt>
                <c:pt idx="16">
                  <c:v>Riacho Fundo II</c:v>
                </c:pt>
                <c:pt idx="17">
                  <c:v>Sobradinho</c:v>
                </c:pt>
                <c:pt idx="18">
                  <c:v>SIA</c:v>
                </c:pt>
                <c:pt idx="19">
                  <c:v>Arniqueira</c:v>
                </c:pt>
                <c:pt idx="20">
                  <c:v>Candangolândia</c:v>
                </c:pt>
                <c:pt idx="21">
                  <c:v>Brazlândia</c:v>
                </c:pt>
                <c:pt idx="22">
                  <c:v>Fercal</c:v>
                </c:pt>
                <c:pt idx="23">
                  <c:v>Sobradinho II</c:v>
                </c:pt>
                <c:pt idx="24">
                  <c:v>Sudoeste/Octogonal</c:v>
                </c:pt>
                <c:pt idx="25">
                  <c:v>Vicente Pires</c:v>
                </c:pt>
                <c:pt idx="26">
                  <c:v>Cruzeiro</c:v>
                </c:pt>
                <c:pt idx="27">
                  <c:v>Jardim Botânico</c:v>
                </c:pt>
                <c:pt idx="28">
                  <c:v>Lago Sul</c:v>
                </c:pt>
                <c:pt idx="29">
                  <c:v>Varjão</c:v>
                </c:pt>
                <c:pt idx="30">
                  <c:v>Lago Norte</c:v>
                </c:pt>
                <c:pt idx="31">
                  <c:v>Park Way</c:v>
                </c:pt>
                <c:pt idx="32">
                  <c:v>Riacho Fundo</c:v>
                </c:pt>
              </c:strCache>
            </c:strRef>
          </c:cat>
          <c:val>
            <c:numRef>
              <c:f>'Roubo em comércio'!$Q$5:$Q$37</c:f>
              <c:numCache>
                <c:formatCode>General</c:formatCode>
                <c:ptCount val="33"/>
                <c:pt idx="0">
                  <c:v>60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  <c:pt idx="4">
                  <c:v>30</c:v>
                </c:pt>
                <c:pt idx="5">
                  <c:v>23</c:v>
                </c:pt>
                <c:pt idx="6">
                  <c:v>23</c:v>
                </c:pt>
                <c:pt idx="7">
                  <c:v>21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C64-4251-B4A1-F5EA0ED1D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76702408"/>
        <c:axId val="176696920"/>
      </c:barChart>
      <c:lineChart>
        <c:grouping val="standard"/>
        <c:varyColors val="0"/>
        <c:ser>
          <c:idx val="0"/>
          <c:order val="1"/>
          <c:tx>
            <c:v>% acumulado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'Roubo em comércio'!$P$5:$P$37</c:f>
              <c:strCache>
                <c:ptCount val="33"/>
                <c:pt idx="0">
                  <c:v>Ceilândia</c:v>
                </c:pt>
                <c:pt idx="1">
                  <c:v>Santa Maria</c:v>
                </c:pt>
                <c:pt idx="2">
                  <c:v>Brasília</c:v>
                </c:pt>
                <c:pt idx="3">
                  <c:v>Recanto das Emas</c:v>
                </c:pt>
                <c:pt idx="4">
                  <c:v>Paranoá</c:v>
                </c:pt>
                <c:pt idx="5">
                  <c:v>Planaltina</c:v>
                </c:pt>
                <c:pt idx="6">
                  <c:v>Samambaia</c:v>
                </c:pt>
                <c:pt idx="7">
                  <c:v>Taguatinga</c:v>
                </c:pt>
                <c:pt idx="8">
                  <c:v>São Sebastião</c:v>
                </c:pt>
                <c:pt idx="9">
                  <c:v>SCIA/Estrutural</c:v>
                </c:pt>
                <c:pt idx="10">
                  <c:v>Gama</c:v>
                </c:pt>
                <c:pt idx="11">
                  <c:v>Sol Nascente/Pôr do Sol</c:v>
                </c:pt>
                <c:pt idx="12">
                  <c:v>Águas Claras</c:v>
                </c:pt>
                <c:pt idx="13">
                  <c:v>Guará</c:v>
                </c:pt>
                <c:pt idx="14">
                  <c:v>Itapoã</c:v>
                </c:pt>
                <c:pt idx="15">
                  <c:v>Núcleo Bandeirante</c:v>
                </c:pt>
                <c:pt idx="16">
                  <c:v>Riacho Fundo II</c:v>
                </c:pt>
                <c:pt idx="17">
                  <c:v>Sobradinho</c:v>
                </c:pt>
                <c:pt idx="18">
                  <c:v>SIA</c:v>
                </c:pt>
                <c:pt idx="19">
                  <c:v>Arniqueira</c:v>
                </c:pt>
                <c:pt idx="20">
                  <c:v>Candangolândia</c:v>
                </c:pt>
                <c:pt idx="21">
                  <c:v>Brazlândia</c:v>
                </c:pt>
                <c:pt idx="22">
                  <c:v>Fercal</c:v>
                </c:pt>
                <c:pt idx="23">
                  <c:v>Sobradinho II</c:v>
                </c:pt>
                <c:pt idx="24">
                  <c:v>Sudoeste/Octogonal</c:v>
                </c:pt>
                <c:pt idx="25">
                  <c:v>Vicente Pires</c:v>
                </c:pt>
                <c:pt idx="26">
                  <c:v>Cruzeiro</c:v>
                </c:pt>
                <c:pt idx="27">
                  <c:v>Jardim Botânico</c:v>
                </c:pt>
                <c:pt idx="28">
                  <c:v>Lago Sul</c:v>
                </c:pt>
                <c:pt idx="29">
                  <c:v>Varjão</c:v>
                </c:pt>
                <c:pt idx="30">
                  <c:v>Lago Norte</c:v>
                </c:pt>
                <c:pt idx="31">
                  <c:v>Park Way</c:v>
                </c:pt>
                <c:pt idx="32">
                  <c:v>Riacho Fundo</c:v>
                </c:pt>
              </c:strCache>
            </c:strRef>
          </c:cat>
          <c:val>
            <c:numRef>
              <c:f>'Roubo em comércio'!$S$5:$S$37</c:f>
              <c:numCache>
                <c:formatCode>0%</c:formatCode>
                <c:ptCount val="33"/>
                <c:pt idx="0">
                  <c:v>0.15873015873015872</c:v>
                </c:pt>
                <c:pt idx="1">
                  <c:v>0.24603174603174602</c:v>
                </c:pt>
                <c:pt idx="2">
                  <c:v>0.3306878306878307</c:v>
                </c:pt>
                <c:pt idx="3">
                  <c:v>0.41269841269841268</c:v>
                </c:pt>
                <c:pt idx="4">
                  <c:v>0.49206349206349204</c:v>
                </c:pt>
                <c:pt idx="5">
                  <c:v>0.55291005291005291</c:v>
                </c:pt>
                <c:pt idx="6">
                  <c:v>0.61375661375661372</c:v>
                </c:pt>
                <c:pt idx="7">
                  <c:v>0.6693121693121693</c:v>
                </c:pt>
                <c:pt idx="8">
                  <c:v>0.70899470899470896</c:v>
                </c:pt>
                <c:pt idx="9">
                  <c:v>0.74603174603174605</c:v>
                </c:pt>
                <c:pt idx="10">
                  <c:v>0.78042328042328046</c:v>
                </c:pt>
                <c:pt idx="11">
                  <c:v>0.80687830687830697</c:v>
                </c:pt>
                <c:pt idx="12">
                  <c:v>0.83068783068783081</c:v>
                </c:pt>
                <c:pt idx="13">
                  <c:v>0.85449735449735464</c:v>
                </c:pt>
                <c:pt idx="14">
                  <c:v>0.87830687830687848</c:v>
                </c:pt>
                <c:pt idx="15">
                  <c:v>0.89947089947089964</c:v>
                </c:pt>
                <c:pt idx="16">
                  <c:v>0.91534391534391557</c:v>
                </c:pt>
                <c:pt idx="17">
                  <c:v>0.93121693121693139</c:v>
                </c:pt>
                <c:pt idx="18">
                  <c:v>0.94444444444444464</c:v>
                </c:pt>
                <c:pt idx="19">
                  <c:v>0.95502645502645522</c:v>
                </c:pt>
                <c:pt idx="20">
                  <c:v>0.96296296296296313</c:v>
                </c:pt>
                <c:pt idx="21">
                  <c:v>0.96825396825396837</c:v>
                </c:pt>
                <c:pt idx="22">
                  <c:v>0.97354497354497371</c:v>
                </c:pt>
                <c:pt idx="23">
                  <c:v>0.97883597883597906</c:v>
                </c:pt>
                <c:pt idx="24">
                  <c:v>0.98412698412698441</c:v>
                </c:pt>
                <c:pt idx="25">
                  <c:v>0.98941798941798975</c:v>
                </c:pt>
                <c:pt idx="26">
                  <c:v>0.99206349206349242</c:v>
                </c:pt>
                <c:pt idx="27">
                  <c:v>0.9947089947089951</c:v>
                </c:pt>
                <c:pt idx="28">
                  <c:v>0.99735449735449777</c:v>
                </c:pt>
                <c:pt idx="29">
                  <c:v>1.0000000000000004</c:v>
                </c:pt>
                <c:pt idx="30">
                  <c:v>1.0000000000000004</c:v>
                </c:pt>
                <c:pt idx="31">
                  <c:v>1.0000000000000004</c:v>
                </c:pt>
                <c:pt idx="32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C64-4251-B4A1-F5EA0ED1D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96136"/>
        <c:axId val="176698880"/>
      </c:lineChart>
      <c:catAx>
        <c:axId val="17670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6696920"/>
        <c:crosses val="autoZero"/>
        <c:auto val="1"/>
        <c:lblAlgn val="ctr"/>
        <c:lblOffset val="100"/>
        <c:noMultiLvlLbl val="0"/>
      </c:catAx>
      <c:valAx>
        <c:axId val="176696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6702408"/>
        <c:crosses val="autoZero"/>
        <c:crossBetween val="between"/>
      </c:valAx>
      <c:valAx>
        <c:axId val="17669888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6696136"/>
        <c:crosses val="max"/>
        <c:crossBetween val="between"/>
      </c:valAx>
      <c:catAx>
        <c:axId val="176696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698880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544285</xdr:colOff>
      <xdr:row>68</xdr:row>
      <xdr:rowOff>61232</xdr:rowOff>
    </xdr:from>
    <xdr:to>
      <xdr:col>15</xdr:col>
      <xdr:colOff>238124</xdr:colOff>
      <xdr:row>97</xdr:row>
      <xdr:rowOff>168241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3B2D0A8-1C2F-4108-80B4-7503D738A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5" y="12702268"/>
          <a:ext cx="10205357" cy="5434206"/>
        </a:xfrm>
        <a:prstGeom prst="rect">
          <a:avLst/>
        </a:prstGeom>
      </xdr:spPr>
    </xdr:pic>
    <xdr:clientData/>
  </xdr:twoCellAnchor>
  <xdr:twoCellAnchor>
    <xdr:from>
      <xdr:col>1</xdr:col>
      <xdr:colOff>34019</xdr:colOff>
      <xdr:row>41</xdr:row>
      <xdr:rowOff>20411</xdr:rowOff>
    </xdr:from>
    <xdr:to>
      <xdr:col>17</xdr:col>
      <xdr:colOff>42032</xdr:colOff>
      <xdr:row>67</xdr:row>
      <xdr:rowOff>25552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D23EC3F-9C45-4E10-9E58-78F5DA4FD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B2:S61"/>
  <sheetViews>
    <sheetView showGridLines="0" tabSelected="1" zoomScale="80" zoomScaleNormal="80" workbookViewId="0">
      <selection activeCell="R100" sqref="R100"/>
    </sheetView>
  </sheetViews>
  <sheetFormatPr defaultRowHeight="14.6" x14ac:dyDescent="0.4"/>
  <cols>
    <col min="2" max="2" width="23" customWidth="1"/>
    <col min="3" max="12" width="9.15234375" style="1" customWidth="1"/>
    <col min="13" max="14" width="7.84375" style="1" customWidth="1"/>
  </cols>
  <sheetData>
    <row r="2" spans="2:19" x14ac:dyDescent="0.4">
      <c r="B2" s="21" t="s">
        <v>20</v>
      </c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2</v>
      </c>
      <c r="N2" s="25"/>
    </row>
    <row r="3" spans="2:19" ht="25.3" thickBot="1" x14ac:dyDescent="0.45">
      <c r="B3" s="2" t="s">
        <v>19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5" t="s">
        <v>0</v>
      </c>
      <c r="N3" s="5" t="s">
        <v>1</v>
      </c>
    </row>
    <row r="4" spans="2:19" ht="15" thickBot="1" x14ac:dyDescent="0.45">
      <c r="B4" s="3" t="s">
        <v>4</v>
      </c>
      <c r="C4" s="16">
        <f t="shared" ref="C4:L4" si="0">SUM(C5:C37)</f>
        <v>2630</v>
      </c>
      <c r="D4" s="17">
        <f t="shared" si="0"/>
        <v>2762</v>
      </c>
      <c r="E4" s="17">
        <f t="shared" si="0"/>
        <v>2136</v>
      </c>
      <c r="F4" s="17">
        <f t="shared" si="0"/>
        <v>1774</v>
      </c>
      <c r="G4" s="17">
        <f t="shared" si="0"/>
        <v>1370</v>
      </c>
      <c r="H4" s="17">
        <f t="shared" si="0"/>
        <v>904</v>
      </c>
      <c r="I4" s="17">
        <f t="shared" si="0"/>
        <v>889</v>
      </c>
      <c r="J4" s="17">
        <f t="shared" si="0"/>
        <v>632</v>
      </c>
      <c r="K4" s="17">
        <f t="shared" si="0"/>
        <v>525</v>
      </c>
      <c r="L4" s="17">
        <f t="shared" si="0"/>
        <v>378</v>
      </c>
      <c r="M4" s="6">
        <f t="shared" ref="M4:M37" si="1">IFERROR((L4/C4)-1,"")</f>
        <v>-0.85627376425855517</v>
      </c>
      <c r="N4" s="6">
        <f t="shared" ref="N4:N37" si="2">IFERROR((L4/K4)-1,"")</f>
        <v>-0.28000000000000003</v>
      </c>
      <c r="P4" t="s">
        <v>35</v>
      </c>
      <c r="Q4" t="s">
        <v>36</v>
      </c>
    </row>
    <row r="5" spans="2:19" ht="15" thickTop="1" x14ac:dyDescent="0.4">
      <c r="B5" s="7" t="s">
        <v>22</v>
      </c>
      <c r="C5" s="8">
        <v>54</v>
      </c>
      <c r="D5" s="9">
        <v>48</v>
      </c>
      <c r="E5" s="9">
        <v>19</v>
      </c>
      <c r="F5" s="9">
        <v>25</v>
      </c>
      <c r="G5" s="9">
        <v>8</v>
      </c>
      <c r="H5" s="9">
        <v>16</v>
      </c>
      <c r="I5" s="9">
        <v>10</v>
      </c>
      <c r="J5" s="9">
        <v>2</v>
      </c>
      <c r="K5" s="9">
        <v>4</v>
      </c>
      <c r="L5" s="9">
        <v>9</v>
      </c>
      <c r="M5" s="10">
        <f t="shared" si="1"/>
        <v>-0.83333333333333337</v>
      </c>
      <c r="N5" s="10">
        <f t="shared" si="2"/>
        <v>1.25</v>
      </c>
      <c r="P5" s="7" t="s">
        <v>26</v>
      </c>
      <c r="Q5" s="9">
        <v>60</v>
      </c>
      <c r="R5" s="19">
        <f t="shared" ref="R5:R37" si="3">Q5/Q$38</f>
        <v>0.15873015873015872</v>
      </c>
      <c r="S5" s="20">
        <f>R5</f>
        <v>0.15873015873015872</v>
      </c>
    </row>
    <row r="6" spans="2:19" x14ac:dyDescent="0.4">
      <c r="B6" s="11" t="s">
        <v>5</v>
      </c>
      <c r="C6" s="18"/>
      <c r="D6" s="18"/>
      <c r="E6" s="18"/>
      <c r="F6" s="18"/>
      <c r="G6" s="18"/>
      <c r="H6" s="13">
        <v>13</v>
      </c>
      <c r="I6" s="13">
        <v>8</v>
      </c>
      <c r="J6" s="13">
        <v>3</v>
      </c>
      <c r="K6" s="13">
        <v>3</v>
      </c>
      <c r="L6" s="13">
        <v>4</v>
      </c>
      <c r="M6" s="10" t="str">
        <f t="shared" si="1"/>
        <v/>
      </c>
      <c r="N6" s="14">
        <f t="shared" si="2"/>
        <v>0.33333333333333326</v>
      </c>
      <c r="P6" s="11" t="s">
        <v>15</v>
      </c>
      <c r="Q6" s="13">
        <v>33</v>
      </c>
      <c r="R6" s="19">
        <f t="shared" si="3"/>
        <v>8.7301587301587297E-2</v>
      </c>
      <c r="S6" s="20">
        <f>S5+R6</f>
        <v>0.24603174603174602</v>
      </c>
    </row>
    <row r="7" spans="2:19" x14ac:dyDescent="0.4">
      <c r="B7" s="11" t="s">
        <v>23</v>
      </c>
      <c r="C7" s="12">
        <v>136</v>
      </c>
      <c r="D7" s="13">
        <v>111</v>
      </c>
      <c r="E7" s="13">
        <v>98</v>
      </c>
      <c r="F7" s="13">
        <v>70</v>
      </c>
      <c r="G7" s="13">
        <v>71</v>
      </c>
      <c r="H7" s="13">
        <v>38</v>
      </c>
      <c r="I7" s="13">
        <v>36</v>
      </c>
      <c r="J7" s="13">
        <v>34</v>
      </c>
      <c r="K7" s="13">
        <v>43</v>
      </c>
      <c r="L7" s="13">
        <v>32</v>
      </c>
      <c r="M7" s="14">
        <f t="shared" si="1"/>
        <v>-0.76470588235294112</v>
      </c>
      <c r="N7" s="14">
        <f t="shared" si="2"/>
        <v>-0.2558139534883721</v>
      </c>
      <c r="P7" s="11" t="s">
        <v>23</v>
      </c>
      <c r="Q7" s="13">
        <v>32</v>
      </c>
      <c r="R7" s="19">
        <f t="shared" si="3"/>
        <v>8.4656084656084651E-2</v>
      </c>
      <c r="S7" s="20">
        <f t="shared" ref="S7:S37" si="4">S6+R7</f>
        <v>0.3306878306878307</v>
      </c>
    </row>
    <row r="8" spans="2:19" x14ac:dyDescent="0.4">
      <c r="B8" s="11" t="s">
        <v>24</v>
      </c>
      <c r="C8" s="12">
        <v>57</v>
      </c>
      <c r="D8" s="13">
        <v>36</v>
      </c>
      <c r="E8" s="13">
        <v>49</v>
      </c>
      <c r="F8" s="13">
        <v>26</v>
      </c>
      <c r="G8" s="13">
        <v>14</v>
      </c>
      <c r="H8" s="13">
        <v>5</v>
      </c>
      <c r="I8" s="13">
        <v>6</v>
      </c>
      <c r="J8" s="13">
        <v>6</v>
      </c>
      <c r="K8" s="13">
        <v>7</v>
      </c>
      <c r="L8" s="13">
        <v>2</v>
      </c>
      <c r="M8" s="14">
        <f t="shared" si="1"/>
        <v>-0.96491228070175439</v>
      </c>
      <c r="N8" s="14">
        <f t="shared" si="2"/>
        <v>-0.7142857142857143</v>
      </c>
      <c r="P8" s="15" t="s">
        <v>32</v>
      </c>
      <c r="Q8" s="13">
        <v>31</v>
      </c>
      <c r="R8" s="19">
        <f t="shared" si="3"/>
        <v>8.2010582010582006E-2</v>
      </c>
      <c r="S8" s="20">
        <f t="shared" si="4"/>
        <v>0.41269841269841268</v>
      </c>
    </row>
    <row r="9" spans="2:19" x14ac:dyDescent="0.4">
      <c r="B9" s="11" t="s">
        <v>25</v>
      </c>
      <c r="C9" s="12">
        <v>33</v>
      </c>
      <c r="D9" s="13">
        <v>19</v>
      </c>
      <c r="E9" s="13">
        <v>8</v>
      </c>
      <c r="F9" s="13">
        <v>9</v>
      </c>
      <c r="G9" s="13">
        <v>7</v>
      </c>
      <c r="H9" s="13">
        <v>0</v>
      </c>
      <c r="I9" s="13">
        <v>11</v>
      </c>
      <c r="J9" s="13">
        <v>3</v>
      </c>
      <c r="K9" s="13">
        <v>3</v>
      </c>
      <c r="L9" s="13">
        <v>3</v>
      </c>
      <c r="M9" s="14">
        <f t="shared" si="1"/>
        <v>-0.90909090909090906</v>
      </c>
      <c r="N9" s="14">
        <f t="shared" si="2"/>
        <v>0</v>
      </c>
      <c r="P9" s="11" t="s">
        <v>31</v>
      </c>
      <c r="Q9" s="13">
        <v>30</v>
      </c>
      <c r="R9" s="19">
        <f t="shared" si="3"/>
        <v>7.9365079365079361E-2</v>
      </c>
      <c r="S9" s="20">
        <f t="shared" si="4"/>
        <v>0.49206349206349204</v>
      </c>
    </row>
    <row r="10" spans="2:19" x14ac:dyDescent="0.4">
      <c r="B10" s="11" t="s">
        <v>26</v>
      </c>
      <c r="C10" s="12">
        <v>391</v>
      </c>
      <c r="D10" s="13">
        <v>398</v>
      </c>
      <c r="E10" s="13">
        <v>379</v>
      </c>
      <c r="F10" s="13">
        <v>322</v>
      </c>
      <c r="G10" s="13">
        <v>227</v>
      </c>
      <c r="H10" s="13">
        <v>180</v>
      </c>
      <c r="I10" s="13">
        <v>177</v>
      </c>
      <c r="J10" s="13">
        <v>100</v>
      </c>
      <c r="K10" s="13">
        <v>80</v>
      </c>
      <c r="L10" s="13">
        <v>60</v>
      </c>
      <c r="M10" s="14">
        <f t="shared" si="1"/>
        <v>-0.84654731457800514</v>
      </c>
      <c r="N10" s="14">
        <f t="shared" si="2"/>
        <v>-0.25</v>
      </c>
      <c r="P10" s="11" t="s">
        <v>12</v>
      </c>
      <c r="Q10" s="13">
        <v>23</v>
      </c>
      <c r="R10" s="19">
        <f t="shared" si="3"/>
        <v>6.0846560846560843E-2</v>
      </c>
      <c r="S10" s="20">
        <f t="shared" si="4"/>
        <v>0.55291005291005291</v>
      </c>
    </row>
    <row r="11" spans="2:19" x14ac:dyDescent="0.4">
      <c r="B11" s="11" t="s">
        <v>6</v>
      </c>
      <c r="C11" s="12">
        <v>12</v>
      </c>
      <c r="D11" s="13">
        <v>11</v>
      </c>
      <c r="E11" s="13">
        <v>3</v>
      </c>
      <c r="F11" s="13">
        <v>4</v>
      </c>
      <c r="G11" s="13">
        <v>1</v>
      </c>
      <c r="H11" s="13">
        <v>3</v>
      </c>
      <c r="I11" s="13">
        <v>3</v>
      </c>
      <c r="J11" s="13">
        <v>2</v>
      </c>
      <c r="K11" s="13">
        <v>0</v>
      </c>
      <c r="L11" s="13">
        <v>1</v>
      </c>
      <c r="M11" s="14">
        <f t="shared" si="1"/>
        <v>-0.91666666666666663</v>
      </c>
      <c r="N11" s="14" t="str">
        <f t="shared" si="2"/>
        <v/>
      </c>
      <c r="P11" s="11" t="s">
        <v>14</v>
      </c>
      <c r="Q11" s="13">
        <v>23</v>
      </c>
      <c r="R11" s="19">
        <f t="shared" si="3"/>
        <v>6.0846560846560843E-2</v>
      </c>
      <c r="S11" s="20">
        <f t="shared" si="4"/>
        <v>0.61375661375661372</v>
      </c>
    </row>
    <row r="12" spans="2:19" x14ac:dyDescent="0.4">
      <c r="B12" s="11" t="s">
        <v>7</v>
      </c>
      <c r="C12" s="12">
        <v>2</v>
      </c>
      <c r="D12" s="13">
        <v>7</v>
      </c>
      <c r="E12" s="13">
        <v>2</v>
      </c>
      <c r="F12" s="13">
        <v>3</v>
      </c>
      <c r="G12" s="13">
        <v>1</v>
      </c>
      <c r="H12" s="13">
        <v>2</v>
      </c>
      <c r="I12" s="13">
        <v>0</v>
      </c>
      <c r="J12" s="13">
        <v>0</v>
      </c>
      <c r="K12" s="13">
        <v>1</v>
      </c>
      <c r="L12" s="13">
        <v>2</v>
      </c>
      <c r="M12" s="14">
        <f t="shared" si="1"/>
        <v>0</v>
      </c>
      <c r="N12" s="14">
        <f t="shared" si="2"/>
        <v>1</v>
      </c>
      <c r="P12" s="11" t="s">
        <v>17</v>
      </c>
      <c r="Q12" s="13">
        <v>21</v>
      </c>
      <c r="R12" s="19">
        <f t="shared" si="3"/>
        <v>5.5555555555555552E-2</v>
      </c>
      <c r="S12" s="20">
        <f t="shared" si="4"/>
        <v>0.6693121693121693</v>
      </c>
    </row>
    <row r="13" spans="2:19" x14ac:dyDescent="0.4">
      <c r="B13" s="11" t="s">
        <v>8</v>
      </c>
      <c r="C13" s="12">
        <v>177</v>
      </c>
      <c r="D13" s="13">
        <v>141</v>
      </c>
      <c r="E13" s="13">
        <v>133</v>
      </c>
      <c r="F13" s="13">
        <v>113</v>
      </c>
      <c r="G13" s="13">
        <v>93</v>
      </c>
      <c r="H13" s="13">
        <v>61</v>
      </c>
      <c r="I13" s="13">
        <v>37</v>
      </c>
      <c r="J13" s="13">
        <v>29</v>
      </c>
      <c r="K13" s="13">
        <v>24</v>
      </c>
      <c r="L13" s="13">
        <v>13</v>
      </c>
      <c r="M13" s="14">
        <f t="shared" si="1"/>
        <v>-0.92655367231638419</v>
      </c>
      <c r="N13" s="14">
        <f t="shared" si="2"/>
        <v>-0.45833333333333337</v>
      </c>
      <c r="P13" s="11" t="s">
        <v>33</v>
      </c>
      <c r="Q13" s="13">
        <v>15</v>
      </c>
      <c r="R13" s="19">
        <f t="shared" si="3"/>
        <v>3.968253968253968E-2</v>
      </c>
      <c r="S13" s="20">
        <f t="shared" si="4"/>
        <v>0.70899470899470896</v>
      </c>
    </row>
    <row r="14" spans="2:19" x14ac:dyDescent="0.4">
      <c r="B14" s="11" t="s">
        <v>27</v>
      </c>
      <c r="C14" s="12">
        <v>77</v>
      </c>
      <c r="D14" s="13">
        <v>69</v>
      </c>
      <c r="E14" s="13">
        <v>61</v>
      </c>
      <c r="F14" s="13">
        <v>39</v>
      </c>
      <c r="G14" s="13">
        <v>34</v>
      </c>
      <c r="H14" s="13">
        <v>15</v>
      </c>
      <c r="I14" s="13">
        <v>17</v>
      </c>
      <c r="J14" s="13">
        <v>13</v>
      </c>
      <c r="K14" s="13">
        <v>15</v>
      </c>
      <c r="L14" s="13">
        <v>9</v>
      </c>
      <c r="M14" s="14">
        <f t="shared" si="1"/>
        <v>-0.88311688311688308</v>
      </c>
      <c r="N14" s="14">
        <f t="shared" si="2"/>
        <v>-0.4</v>
      </c>
      <c r="P14" s="11" t="s">
        <v>41</v>
      </c>
      <c r="Q14" s="13">
        <v>14</v>
      </c>
      <c r="R14" s="19">
        <f t="shared" si="3"/>
        <v>3.7037037037037035E-2</v>
      </c>
      <c r="S14" s="20">
        <f t="shared" si="4"/>
        <v>0.74603174603174605</v>
      </c>
    </row>
    <row r="15" spans="2:19" x14ac:dyDescent="0.4">
      <c r="B15" s="11" t="s">
        <v>28</v>
      </c>
      <c r="C15" s="12">
        <v>79</v>
      </c>
      <c r="D15" s="13">
        <v>80</v>
      </c>
      <c r="E15" s="13">
        <v>72</v>
      </c>
      <c r="F15" s="13">
        <v>42</v>
      </c>
      <c r="G15" s="13">
        <v>83</v>
      </c>
      <c r="H15" s="13">
        <v>34</v>
      </c>
      <c r="I15" s="13">
        <v>31</v>
      </c>
      <c r="J15" s="13">
        <v>22</v>
      </c>
      <c r="K15" s="13">
        <v>17</v>
      </c>
      <c r="L15" s="13">
        <v>9</v>
      </c>
      <c r="M15" s="14">
        <f t="shared" si="1"/>
        <v>-0.88607594936708867</v>
      </c>
      <c r="N15" s="14">
        <f t="shared" si="2"/>
        <v>-0.47058823529411764</v>
      </c>
      <c r="P15" s="11" t="s">
        <v>8</v>
      </c>
      <c r="Q15" s="13">
        <v>13</v>
      </c>
      <c r="R15" s="19">
        <f t="shared" si="3"/>
        <v>3.439153439153439E-2</v>
      </c>
      <c r="S15" s="20">
        <f t="shared" si="4"/>
        <v>0.78042328042328046</v>
      </c>
    </row>
    <row r="16" spans="2:19" x14ac:dyDescent="0.4">
      <c r="B16" s="11" t="s">
        <v>29</v>
      </c>
      <c r="C16" s="12">
        <v>1</v>
      </c>
      <c r="D16" s="13">
        <v>9</v>
      </c>
      <c r="E16" s="13">
        <v>3</v>
      </c>
      <c r="F16" s="13">
        <v>5</v>
      </c>
      <c r="G16" s="13">
        <v>0</v>
      </c>
      <c r="H16" s="13">
        <v>4</v>
      </c>
      <c r="I16" s="13">
        <v>2</v>
      </c>
      <c r="J16" s="13">
        <v>0</v>
      </c>
      <c r="K16" s="13">
        <v>0</v>
      </c>
      <c r="L16" s="13">
        <v>1</v>
      </c>
      <c r="M16" s="14">
        <f t="shared" si="1"/>
        <v>0</v>
      </c>
      <c r="N16" s="14" t="str">
        <f t="shared" si="2"/>
        <v/>
      </c>
      <c r="P16" s="11" t="s">
        <v>34</v>
      </c>
      <c r="Q16" s="13">
        <v>10</v>
      </c>
      <c r="R16" s="19">
        <f t="shared" si="3"/>
        <v>2.6455026455026454E-2</v>
      </c>
      <c r="S16" s="20">
        <f t="shared" si="4"/>
        <v>0.80687830687830697</v>
      </c>
    </row>
    <row r="17" spans="2:19" x14ac:dyDescent="0.4">
      <c r="B17" s="11" t="s">
        <v>9</v>
      </c>
      <c r="C17" s="12">
        <v>11</v>
      </c>
      <c r="D17" s="13">
        <v>9</v>
      </c>
      <c r="E17" s="13">
        <v>3</v>
      </c>
      <c r="F17" s="13">
        <v>7</v>
      </c>
      <c r="G17" s="13">
        <v>2</v>
      </c>
      <c r="H17" s="13">
        <v>1</v>
      </c>
      <c r="I17" s="13">
        <v>1</v>
      </c>
      <c r="J17" s="13">
        <v>1</v>
      </c>
      <c r="K17" s="13">
        <v>1</v>
      </c>
      <c r="L17" s="13">
        <v>0</v>
      </c>
      <c r="M17" s="14">
        <f t="shared" si="1"/>
        <v>-1</v>
      </c>
      <c r="N17" s="14">
        <f t="shared" si="2"/>
        <v>-1</v>
      </c>
      <c r="P17" s="11" t="s">
        <v>22</v>
      </c>
      <c r="Q17" s="13">
        <v>9</v>
      </c>
      <c r="R17" s="19">
        <f t="shared" si="3"/>
        <v>2.3809523809523808E-2</v>
      </c>
      <c r="S17" s="20">
        <f t="shared" si="4"/>
        <v>0.83068783068783081</v>
      </c>
    </row>
    <row r="18" spans="2:19" x14ac:dyDescent="0.4">
      <c r="B18" s="11" t="s">
        <v>10</v>
      </c>
      <c r="C18" s="12">
        <v>26</v>
      </c>
      <c r="D18" s="13">
        <v>7</v>
      </c>
      <c r="E18" s="13">
        <v>9</v>
      </c>
      <c r="F18" s="13">
        <v>8</v>
      </c>
      <c r="G18" s="13">
        <v>3</v>
      </c>
      <c r="H18" s="13">
        <v>1</v>
      </c>
      <c r="I18" s="13">
        <v>1</v>
      </c>
      <c r="J18" s="13">
        <v>0</v>
      </c>
      <c r="K18" s="13">
        <v>0</v>
      </c>
      <c r="L18" s="13">
        <v>1</v>
      </c>
      <c r="M18" s="14">
        <f t="shared" si="1"/>
        <v>-0.96153846153846156</v>
      </c>
      <c r="N18" s="14" t="str">
        <f t="shared" si="2"/>
        <v/>
      </c>
      <c r="P18" s="11" t="s">
        <v>27</v>
      </c>
      <c r="Q18" s="13">
        <v>9</v>
      </c>
      <c r="R18" s="19">
        <f t="shared" si="3"/>
        <v>2.3809523809523808E-2</v>
      </c>
      <c r="S18" s="20">
        <f t="shared" si="4"/>
        <v>0.85449735449735464</v>
      </c>
    </row>
    <row r="19" spans="2:19" x14ac:dyDescent="0.4">
      <c r="B19" s="11" t="s">
        <v>30</v>
      </c>
      <c r="C19" s="12">
        <v>37</v>
      </c>
      <c r="D19" s="13">
        <v>23</v>
      </c>
      <c r="E19" s="13">
        <v>13</v>
      </c>
      <c r="F19" s="13">
        <v>14</v>
      </c>
      <c r="G19" s="13">
        <v>8</v>
      </c>
      <c r="H19" s="13">
        <v>10</v>
      </c>
      <c r="I19" s="13">
        <v>19</v>
      </c>
      <c r="J19" s="13">
        <v>4</v>
      </c>
      <c r="K19" s="13">
        <v>6</v>
      </c>
      <c r="L19" s="13">
        <v>8</v>
      </c>
      <c r="M19" s="14">
        <f t="shared" si="1"/>
        <v>-0.78378378378378377</v>
      </c>
      <c r="N19" s="14">
        <f t="shared" si="2"/>
        <v>0.33333333333333326</v>
      </c>
      <c r="P19" s="11" t="s">
        <v>28</v>
      </c>
      <c r="Q19" s="13">
        <v>9</v>
      </c>
      <c r="R19" s="19">
        <f t="shared" si="3"/>
        <v>2.3809523809523808E-2</v>
      </c>
      <c r="S19" s="20">
        <f t="shared" si="4"/>
        <v>0.87830687830687848</v>
      </c>
    </row>
    <row r="20" spans="2:19" x14ac:dyDescent="0.4">
      <c r="B20" s="11" t="s">
        <v>31</v>
      </c>
      <c r="C20" s="12">
        <v>97</v>
      </c>
      <c r="D20" s="13">
        <v>89</v>
      </c>
      <c r="E20" s="13">
        <v>54</v>
      </c>
      <c r="F20" s="13">
        <v>52</v>
      </c>
      <c r="G20" s="13">
        <v>64</v>
      </c>
      <c r="H20" s="13">
        <v>54</v>
      </c>
      <c r="I20" s="13">
        <v>43</v>
      </c>
      <c r="J20" s="13">
        <v>50</v>
      </c>
      <c r="K20" s="13">
        <v>21</v>
      </c>
      <c r="L20" s="13">
        <v>30</v>
      </c>
      <c r="M20" s="14">
        <f t="shared" si="1"/>
        <v>-0.69072164948453607</v>
      </c>
      <c r="N20" s="14">
        <f t="shared" si="2"/>
        <v>0.4285714285714286</v>
      </c>
      <c r="P20" s="11" t="s">
        <v>30</v>
      </c>
      <c r="Q20" s="13">
        <v>8</v>
      </c>
      <c r="R20" s="19">
        <f t="shared" si="3"/>
        <v>2.1164021164021163E-2</v>
      </c>
      <c r="S20" s="20">
        <f t="shared" si="4"/>
        <v>0.89947089947089964</v>
      </c>
    </row>
    <row r="21" spans="2:19" x14ac:dyDescent="0.4">
      <c r="B21" s="11" t="s">
        <v>11</v>
      </c>
      <c r="C21" s="12">
        <v>4</v>
      </c>
      <c r="D21" s="13">
        <v>3</v>
      </c>
      <c r="E21" s="13">
        <v>1</v>
      </c>
      <c r="F21" s="13">
        <v>1</v>
      </c>
      <c r="G21" s="13">
        <v>0</v>
      </c>
      <c r="H21" s="13">
        <v>0</v>
      </c>
      <c r="I21" s="13">
        <v>0</v>
      </c>
      <c r="J21" s="13">
        <v>1</v>
      </c>
      <c r="K21" s="13">
        <v>1</v>
      </c>
      <c r="L21" s="13">
        <v>0</v>
      </c>
      <c r="M21" s="14">
        <f t="shared" si="1"/>
        <v>-1</v>
      </c>
      <c r="N21" s="14">
        <f t="shared" si="2"/>
        <v>-1</v>
      </c>
      <c r="P21" s="11" t="s">
        <v>39</v>
      </c>
      <c r="Q21" s="13">
        <v>6</v>
      </c>
      <c r="R21" s="19">
        <f t="shared" si="3"/>
        <v>1.5873015873015872E-2</v>
      </c>
      <c r="S21" s="20">
        <f t="shared" si="4"/>
        <v>0.91534391534391557</v>
      </c>
    </row>
    <row r="22" spans="2:19" x14ac:dyDescent="0.4">
      <c r="B22" s="11" t="s">
        <v>12</v>
      </c>
      <c r="C22" s="12">
        <v>128</v>
      </c>
      <c r="D22" s="13">
        <v>155</v>
      </c>
      <c r="E22" s="13">
        <v>130</v>
      </c>
      <c r="F22" s="13">
        <v>120</v>
      </c>
      <c r="G22" s="13">
        <v>74</v>
      </c>
      <c r="H22" s="13">
        <v>47</v>
      </c>
      <c r="I22" s="13">
        <v>32</v>
      </c>
      <c r="J22" s="13">
        <v>39</v>
      </c>
      <c r="K22" s="13">
        <v>16</v>
      </c>
      <c r="L22" s="13">
        <v>23</v>
      </c>
      <c r="M22" s="14">
        <f t="shared" si="1"/>
        <v>-0.8203125</v>
      </c>
      <c r="N22" s="14">
        <f t="shared" si="2"/>
        <v>0.4375</v>
      </c>
      <c r="P22" s="11" t="s">
        <v>16</v>
      </c>
      <c r="Q22" s="13">
        <v>6</v>
      </c>
      <c r="R22" s="19">
        <f t="shared" si="3"/>
        <v>1.5873015873015872E-2</v>
      </c>
      <c r="S22" s="20">
        <f t="shared" si="4"/>
        <v>0.93121693121693139</v>
      </c>
    </row>
    <row r="23" spans="2:19" x14ac:dyDescent="0.4">
      <c r="B23" s="15" t="s">
        <v>32</v>
      </c>
      <c r="C23" s="12">
        <v>173</v>
      </c>
      <c r="D23" s="13">
        <v>236</v>
      </c>
      <c r="E23" s="13">
        <v>178</v>
      </c>
      <c r="F23" s="13">
        <v>105</v>
      </c>
      <c r="G23" s="13">
        <v>106</v>
      </c>
      <c r="H23" s="13">
        <v>18</v>
      </c>
      <c r="I23" s="13">
        <v>50</v>
      </c>
      <c r="J23" s="13">
        <v>36</v>
      </c>
      <c r="K23" s="13">
        <v>40</v>
      </c>
      <c r="L23" s="13">
        <v>31</v>
      </c>
      <c r="M23" s="14">
        <f t="shared" si="1"/>
        <v>-0.82080924855491333</v>
      </c>
      <c r="N23" s="14">
        <f t="shared" si="2"/>
        <v>-0.22499999999999998</v>
      </c>
      <c r="P23" s="11" t="s">
        <v>21</v>
      </c>
      <c r="Q23" s="13">
        <v>5</v>
      </c>
      <c r="R23" s="19">
        <f t="shared" si="3"/>
        <v>1.3227513227513227E-2</v>
      </c>
      <c r="S23" s="20">
        <f t="shared" si="4"/>
        <v>0.94444444444444464</v>
      </c>
    </row>
    <row r="24" spans="2:19" x14ac:dyDescent="0.4">
      <c r="B24" s="11" t="s">
        <v>13</v>
      </c>
      <c r="C24" s="12">
        <v>30</v>
      </c>
      <c r="D24" s="13">
        <v>24</v>
      </c>
      <c r="E24" s="13">
        <v>20</v>
      </c>
      <c r="F24" s="13">
        <v>13</v>
      </c>
      <c r="G24" s="13">
        <v>10</v>
      </c>
      <c r="H24" s="13">
        <v>19</v>
      </c>
      <c r="I24" s="13">
        <v>10</v>
      </c>
      <c r="J24" s="13">
        <v>9</v>
      </c>
      <c r="K24" s="13">
        <v>5</v>
      </c>
      <c r="L24" s="13">
        <v>0</v>
      </c>
      <c r="M24" s="14">
        <f t="shared" si="1"/>
        <v>-1</v>
      </c>
      <c r="N24" s="14">
        <f t="shared" si="2"/>
        <v>-1</v>
      </c>
      <c r="P24" s="11" t="s">
        <v>5</v>
      </c>
      <c r="Q24" s="13">
        <v>4</v>
      </c>
      <c r="R24" s="19">
        <f t="shared" si="3"/>
        <v>1.0582010582010581E-2</v>
      </c>
      <c r="S24" s="20">
        <f t="shared" si="4"/>
        <v>0.95502645502645522</v>
      </c>
    </row>
    <row r="25" spans="2:19" x14ac:dyDescent="0.4">
      <c r="B25" s="11" t="s">
        <v>39</v>
      </c>
      <c r="C25" s="12">
        <v>21</v>
      </c>
      <c r="D25" s="13">
        <v>41</v>
      </c>
      <c r="E25" s="13">
        <v>34</v>
      </c>
      <c r="F25" s="13">
        <v>21</v>
      </c>
      <c r="G25" s="13">
        <v>28</v>
      </c>
      <c r="H25" s="13">
        <v>15</v>
      </c>
      <c r="I25" s="13">
        <v>17</v>
      </c>
      <c r="J25" s="13">
        <v>20</v>
      </c>
      <c r="K25" s="13">
        <v>13</v>
      </c>
      <c r="L25" s="13">
        <v>6</v>
      </c>
      <c r="M25" s="14">
        <f t="shared" si="1"/>
        <v>-0.7142857142857143</v>
      </c>
      <c r="N25" s="14">
        <f t="shared" si="2"/>
        <v>-0.53846153846153844</v>
      </c>
      <c r="P25" s="11" t="s">
        <v>25</v>
      </c>
      <c r="Q25" s="13">
        <v>3</v>
      </c>
      <c r="R25" s="19">
        <f t="shared" si="3"/>
        <v>7.9365079365079361E-3</v>
      </c>
      <c r="S25" s="20">
        <f t="shared" si="4"/>
        <v>0.96296296296296313</v>
      </c>
    </row>
    <row r="26" spans="2:19" x14ac:dyDescent="0.4">
      <c r="B26" s="11" t="s">
        <v>14</v>
      </c>
      <c r="C26" s="12">
        <v>304</v>
      </c>
      <c r="D26" s="13">
        <v>314</v>
      </c>
      <c r="E26" s="13">
        <v>195</v>
      </c>
      <c r="F26" s="13">
        <v>182</v>
      </c>
      <c r="G26" s="13">
        <v>124</v>
      </c>
      <c r="H26" s="13">
        <v>84</v>
      </c>
      <c r="I26" s="13">
        <v>74</v>
      </c>
      <c r="J26" s="13">
        <v>66</v>
      </c>
      <c r="K26" s="13">
        <v>66</v>
      </c>
      <c r="L26" s="13">
        <v>23</v>
      </c>
      <c r="M26" s="14">
        <f t="shared" si="1"/>
        <v>-0.92434210526315785</v>
      </c>
      <c r="N26" s="14">
        <f t="shared" si="2"/>
        <v>-0.65151515151515149</v>
      </c>
      <c r="P26" s="11" t="s">
        <v>24</v>
      </c>
      <c r="Q26" s="13">
        <v>2</v>
      </c>
      <c r="R26" s="19">
        <f t="shared" si="3"/>
        <v>5.2910052910052907E-3</v>
      </c>
      <c r="S26" s="20">
        <f t="shared" si="4"/>
        <v>0.96825396825396837</v>
      </c>
    </row>
    <row r="27" spans="2:19" x14ac:dyDescent="0.4">
      <c r="B27" s="11" t="s">
        <v>15</v>
      </c>
      <c r="C27" s="12">
        <v>139</v>
      </c>
      <c r="D27" s="13">
        <v>207</v>
      </c>
      <c r="E27" s="13">
        <v>106</v>
      </c>
      <c r="F27" s="13">
        <v>103</v>
      </c>
      <c r="G27" s="13">
        <v>64</v>
      </c>
      <c r="H27" s="13">
        <v>39</v>
      </c>
      <c r="I27" s="13">
        <v>72</v>
      </c>
      <c r="J27" s="13">
        <v>36</v>
      </c>
      <c r="K27" s="13">
        <v>45</v>
      </c>
      <c r="L27" s="13">
        <v>33</v>
      </c>
      <c r="M27" s="14">
        <f t="shared" si="1"/>
        <v>-0.76258992805755399</v>
      </c>
      <c r="N27" s="14">
        <f t="shared" si="2"/>
        <v>-0.26666666666666672</v>
      </c>
      <c r="P27" s="11" t="s">
        <v>7</v>
      </c>
      <c r="Q27" s="13">
        <v>2</v>
      </c>
      <c r="R27" s="19">
        <f t="shared" si="3"/>
        <v>5.2910052910052907E-3</v>
      </c>
      <c r="S27" s="20">
        <f t="shared" si="4"/>
        <v>0.97354497354497371</v>
      </c>
    </row>
    <row r="28" spans="2:19" x14ac:dyDescent="0.4">
      <c r="B28" s="11" t="s">
        <v>33</v>
      </c>
      <c r="C28" s="12">
        <v>119</v>
      </c>
      <c r="D28" s="13">
        <v>189</v>
      </c>
      <c r="E28" s="13">
        <v>121</v>
      </c>
      <c r="F28" s="13">
        <v>149</v>
      </c>
      <c r="G28" s="13">
        <v>61</v>
      </c>
      <c r="H28" s="13">
        <v>48</v>
      </c>
      <c r="I28" s="13">
        <v>27</v>
      </c>
      <c r="J28" s="13">
        <v>39</v>
      </c>
      <c r="K28" s="13">
        <v>30</v>
      </c>
      <c r="L28" s="13">
        <v>15</v>
      </c>
      <c r="M28" s="14">
        <f t="shared" si="1"/>
        <v>-0.87394957983193278</v>
      </c>
      <c r="N28" s="14">
        <f t="shared" si="2"/>
        <v>-0.5</v>
      </c>
      <c r="P28" s="11" t="s">
        <v>40</v>
      </c>
      <c r="Q28" s="13">
        <v>2</v>
      </c>
      <c r="R28" s="19">
        <f t="shared" si="3"/>
        <v>5.2910052910052907E-3</v>
      </c>
      <c r="S28" s="20">
        <f t="shared" si="4"/>
        <v>0.97883597883597906</v>
      </c>
    </row>
    <row r="29" spans="2:19" x14ac:dyDescent="0.4">
      <c r="B29" s="11" t="s">
        <v>41</v>
      </c>
      <c r="C29" s="12">
        <v>107</v>
      </c>
      <c r="D29" s="13">
        <v>56</v>
      </c>
      <c r="E29" s="13">
        <v>41</v>
      </c>
      <c r="F29" s="13">
        <v>42</v>
      </c>
      <c r="G29" s="13">
        <v>38</v>
      </c>
      <c r="H29" s="13">
        <v>12</v>
      </c>
      <c r="I29" s="13">
        <v>23</v>
      </c>
      <c r="J29" s="13">
        <v>10</v>
      </c>
      <c r="K29" s="13">
        <v>10</v>
      </c>
      <c r="L29" s="13">
        <v>14</v>
      </c>
      <c r="M29" s="14">
        <f t="shared" si="1"/>
        <v>-0.86915887850467288</v>
      </c>
      <c r="N29" s="14">
        <f t="shared" si="2"/>
        <v>0.39999999999999991</v>
      </c>
      <c r="P29" s="11" t="s">
        <v>38</v>
      </c>
      <c r="Q29" s="13">
        <v>2</v>
      </c>
      <c r="R29" s="19">
        <f t="shared" si="3"/>
        <v>5.2910052910052907E-3</v>
      </c>
      <c r="S29" s="20">
        <f t="shared" si="4"/>
        <v>0.98412698412698441</v>
      </c>
    </row>
    <row r="30" spans="2:19" x14ac:dyDescent="0.4">
      <c r="B30" s="11" t="s">
        <v>21</v>
      </c>
      <c r="C30" s="12">
        <v>25</v>
      </c>
      <c r="D30" s="13">
        <v>13</v>
      </c>
      <c r="E30" s="13">
        <v>10</v>
      </c>
      <c r="F30" s="13">
        <v>11</v>
      </c>
      <c r="G30" s="13">
        <v>8</v>
      </c>
      <c r="H30" s="13">
        <v>5</v>
      </c>
      <c r="I30" s="13">
        <v>2</v>
      </c>
      <c r="J30" s="13">
        <v>0</v>
      </c>
      <c r="K30" s="13">
        <v>2</v>
      </c>
      <c r="L30" s="13">
        <v>5</v>
      </c>
      <c r="M30" s="14">
        <f t="shared" si="1"/>
        <v>-0.8</v>
      </c>
      <c r="N30" s="14">
        <f t="shared" si="2"/>
        <v>1.5</v>
      </c>
      <c r="P30" s="11" t="s">
        <v>18</v>
      </c>
      <c r="Q30" s="13">
        <v>2</v>
      </c>
      <c r="R30" s="19">
        <f t="shared" si="3"/>
        <v>5.2910052910052907E-3</v>
      </c>
      <c r="S30" s="20">
        <f t="shared" si="4"/>
        <v>0.98941798941798975</v>
      </c>
    </row>
    <row r="31" spans="2:19" x14ac:dyDescent="0.4">
      <c r="B31" s="11" t="s">
        <v>16</v>
      </c>
      <c r="C31" s="12">
        <v>76</v>
      </c>
      <c r="D31" s="13">
        <v>103</v>
      </c>
      <c r="E31" s="13">
        <v>91</v>
      </c>
      <c r="F31" s="13">
        <v>53</v>
      </c>
      <c r="G31" s="13">
        <v>44</v>
      </c>
      <c r="H31" s="13">
        <v>19</v>
      </c>
      <c r="I31" s="13">
        <v>14</v>
      </c>
      <c r="J31" s="13">
        <v>3</v>
      </c>
      <c r="K31" s="13">
        <v>2</v>
      </c>
      <c r="L31" s="13">
        <v>6</v>
      </c>
      <c r="M31" s="14">
        <f t="shared" si="1"/>
        <v>-0.92105263157894735</v>
      </c>
      <c r="N31" s="14">
        <f t="shared" si="2"/>
        <v>2</v>
      </c>
      <c r="P31" s="11" t="s">
        <v>6</v>
      </c>
      <c r="Q31" s="13">
        <v>1</v>
      </c>
      <c r="R31" s="19">
        <f t="shared" si="3"/>
        <v>2.6455026455026454E-3</v>
      </c>
      <c r="S31" s="20">
        <f t="shared" si="4"/>
        <v>0.99206349206349242</v>
      </c>
    </row>
    <row r="32" spans="2:19" x14ac:dyDescent="0.4">
      <c r="B32" s="11" t="s">
        <v>40</v>
      </c>
      <c r="C32" s="12">
        <v>53</v>
      </c>
      <c r="D32" s="13">
        <v>67</v>
      </c>
      <c r="E32" s="13">
        <v>62</v>
      </c>
      <c r="F32" s="13">
        <v>42</v>
      </c>
      <c r="G32" s="13">
        <v>14</v>
      </c>
      <c r="H32" s="13">
        <v>18</v>
      </c>
      <c r="I32" s="13">
        <v>26</v>
      </c>
      <c r="J32" s="13">
        <v>9</v>
      </c>
      <c r="K32" s="13">
        <v>13</v>
      </c>
      <c r="L32" s="13">
        <v>2</v>
      </c>
      <c r="M32" s="14">
        <f t="shared" si="1"/>
        <v>-0.96226415094339623</v>
      </c>
      <c r="N32" s="14">
        <f t="shared" si="2"/>
        <v>-0.84615384615384615</v>
      </c>
      <c r="P32" s="11" t="s">
        <v>29</v>
      </c>
      <c r="Q32" s="13">
        <v>1</v>
      </c>
      <c r="R32" s="19">
        <f t="shared" si="3"/>
        <v>2.6455026455026454E-3</v>
      </c>
      <c r="S32" s="20">
        <f t="shared" si="4"/>
        <v>0.9947089947089951</v>
      </c>
    </row>
    <row r="33" spans="2:19" x14ac:dyDescent="0.4">
      <c r="B33" s="11" t="s">
        <v>34</v>
      </c>
      <c r="C33" s="18"/>
      <c r="D33" s="18"/>
      <c r="E33" s="18"/>
      <c r="F33" s="18"/>
      <c r="G33" s="18"/>
      <c r="H33" s="13">
        <v>26</v>
      </c>
      <c r="I33" s="13">
        <v>19</v>
      </c>
      <c r="J33" s="13">
        <v>13</v>
      </c>
      <c r="K33" s="13">
        <v>13</v>
      </c>
      <c r="L33" s="13">
        <v>10</v>
      </c>
      <c r="M33" s="14" t="str">
        <f t="shared" si="1"/>
        <v/>
      </c>
      <c r="N33" s="14">
        <f t="shared" si="2"/>
        <v>-0.23076923076923073</v>
      </c>
      <c r="P33" s="11" t="s">
        <v>10</v>
      </c>
      <c r="Q33" s="13">
        <v>1</v>
      </c>
      <c r="R33" s="19">
        <f t="shared" si="3"/>
        <v>2.6455026455026454E-3</v>
      </c>
      <c r="S33" s="20">
        <f t="shared" si="4"/>
        <v>0.99735449735449777</v>
      </c>
    </row>
    <row r="34" spans="2:19" x14ac:dyDescent="0.4">
      <c r="B34" s="11" t="s">
        <v>38</v>
      </c>
      <c r="C34" s="12">
        <v>15</v>
      </c>
      <c r="D34" s="13">
        <v>9</v>
      </c>
      <c r="E34" s="13">
        <v>12</v>
      </c>
      <c r="F34" s="13">
        <v>11</v>
      </c>
      <c r="G34" s="13">
        <v>1</v>
      </c>
      <c r="H34" s="13">
        <v>1</v>
      </c>
      <c r="I34" s="13">
        <v>4</v>
      </c>
      <c r="J34" s="13">
        <v>2</v>
      </c>
      <c r="K34" s="13">
        <v>3</v>
      </c>
      <c r="L34" s="13">
        <v>2</v>
      </c>
      <c r="M34" s="14">
        <f t="shared" si="1"/>
        <v>-0.8666666666666667</v>
      </c>
      <c r="N34" s="14">
        <f t="shared" si="2"/>
        <v>-0.33333333333333337</v>
      </c>
      <c r="P34" s="11" t="s">
        <v>37</v>
      </c>
      <c r="Q34" s="13">
        <v>1</v>
      </c>
      <c r="R34" s="19">
        <f t="shared" si="3"/>
        <v>2.6455026455026454E-3</v>
      </c>
      <c r="S34" s="20">
        <f t="shared" si="4"/>
        <v>1.0000000000000004</v>
      </c>
    </row>
    <row r="35" spans="2:19" x14ac:dyDescent="0.4">
      <c r="B35" s="11" t="s">
        <v>17</v>
      </c>
      <c r="C35" s="12">
        <v>211</v>
      </c>
      <c r="D35" s="13">
        <v>266</v>
      </c>
      <c r="E35" s="13">
        <v>175</v>
      </c>
      <c r="F35" s="13">
        <v>159</v>
      </c>
      <c r="G35" s="13">
        <v>167</v>
      </c>
      <c r="H35" s="13">
        <v>107</v>
      </c>
      <c r="I35" s="13">
        <v>95</v>
      </c>
      <c r="J35" s="13">
        <v>65</v>
      </c>
      <c r="K35" s="13">
        <v>39</v>
      </c>
      <c r="L35" s="13">
        <v>21</v>
      </c>
      <c r="M35" s="14">
        <f t="shared" si="1"/>
        <v>-0.90047393364928907</v>
      </c>
      <c r="N35" s="14">
        <f t="shared" si="2"/>
        <v>-0.46153846153846156</v>
      </c>
      <c r="P35" s="11" t="s">
        <v>9</v>
      </c>
      <c r="Q35" s="13">
        <v>0</v>
      </c>
      <c r="R35" s="19">
        <f t="shared" si="3"/>
        <v>0</v>
      </c>
      <c r="S35" s="20">
        <f t="shared" si="4"/>
        <v>1.0000000000000004</v>
      </c>
    </row>
    <row r="36" spans="2:19" x14ac:dyDescent="0.4">
      <c r="B36" s="11" t="s">
        <v>37</v>
      </c>
      <c r="C36" s="12">
        <v>1</v>
      </c>
      <c r="D36" s="13">
        <v>2</v>
      </c>
      <c r="E36" s="13">
        <v>6</v>
      </c>
      <c r="F36" s="13">
        <v>7</v>
      </c>
      <c r="G36" s="13">
        <v>1</v>
      </c>
      <c r="H36" s="13">
        <v>2</v>
      </c>
      <c r="I36" s="13">
        <v>1</v>
      </c>
      <c r="J36" s="13">
        <v>5</v>
      </c>
      <c r="K36" s="13">
        <v>0</v>
      </c>
      <c r="L36" s="13">
        <v>1</v>
      </c>
      <c r="M36" s="14">
        <f t="shared" si="1"/>
        <v>0</v>
      </c>
      <c r="N36" s="14" t="str">
        <f t="shared" si="2"/>
        <v/>
      </c>
      <c r="P36" s="11" t="s">
        <v>11</v>
      </c>
      <c r="Q36" s="13">
        <v>0</v>
      </c>
      <c r="R36" s="19">
        <f t="shared" si="3"/>
        <v>0</v>
      </c>
      <c r="S36" s="20">
        <f t="shared" si="4"/>
        <v>1.0000000000000004</v>
      </c>
    </row>
    <row r="37" spans="2:19" x14ac:dyDescent="0.4">
      <c r="B37" s="11" t="s">
        <v>18</v>
      </c>
      <c r="C37" s="12">
        <v>34</v>
      </c>
      <c r="D37" s="13">
        <v>20</v>
      </c>
      <c r="E37" s="13">
        <v>48</v>
      </c>
      <c r="F37" s="13">
        <v>16</v>
      </c>
      <c r="G37" s="13">
        <v>14</v>
      </c>
      <c r="H37" s="13">
        <v>7</v>
      </c>
      <c r="I37" s="13">
        <v>21</v>
      </c>
      <c r="J37" s="13">
        <v>10</v>
      </c>
      <c r="K37" s="13">
        <v>2</v>
      </c>
      <c r="L37" s="13">
        <v>2</v>
      </c>
      <c r="M37" s="14">
        <f t="shared" si="1"/>
        <v>-0.94117647058823528</v>
      </c>
      <c r="N37" s="14">
        <f t="shared" si="2"/>
        <v>0</v>
      </c>
      <c r="P37" s="11" t="s">
        <v>13</v>
      </c>
      <c r="Q37" s="13">
        <v>0</v>
      </c>
      <c r="R37" s="19">
        <f t="shared" si="3"/>
        <v>0</v>
      </c>
      <c r="S37" s="20">
        <f t="shared" si="4"/>
        <v>1.0000000000000004</v>
      </c>
    </row>
    <row r="38" spans="2:19" x14ac:dyDescent="0.4">
      <c r="Q38">
        <f>SUM(Q5:Q37)</f>
        <v>378</v>
      </c>
    </row>
    <row r="61" spans="2:2" x14ac:dyDescent="0.4">
      <c r="B61" t="s">
        <v>3</v>
      </c>
    </row>
  </sheetData>
  <sortState xmlns:xlrd2="http://schemas.microsoft.com/office/spreadsheetml/2017/richdata2" ref="B6:N37">
    <sortCondition ref="B5:B37"/>
  </sortState>
  <mergeCells count="2">
    <mergeCell ref="B2:L2"/>
    <mergeCell ref="M2:N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Roubo em comércio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2025-09-08T15:19:42Z</dcterms:modified>
</cp:coreProperties>
</file>