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P:\SGI\Arquivos para o site DADOS ABERTOS GDF\"/>
    </mc:Choice>
  </mc:AlternateContent>
  <xr:revisionPtr revIDLastSave="0" documentId="13_ncr:1_{65ED3D01-4593-4EBC-BC47-697E1102732F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Furto em veículo" sheetId="3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8" i="32" l="1"/>
  <c r="R21" i="32" s="1"/>
  <c r="R5" i="32" l="1"/>
  <c r="S5" i="32" s="1"/>
  <c r="R6" i="32"/>
  <c r="R26" i="32"/>
  <c r="R7" i="32"/>
  <c r="R27" i="32"/>
  <c r="R18" i="32"/>
  <c r="R23" i="32"/>
  <c r="R8" i="32"/>
  <c r="R28" i="32"/>
  <c r="R9" i="32"/>
  <c r="R29" i="32"/>
  <c r="R17" i="32"/>
  <c r="R24" i="32"/>
  <c r="R25" i="32"/>
  <c r="R10" i="32"/>
  <c r="R30" i="32"/>
  <c r="R11" i="32"/>
  <c r="R31" i="32"/>
  <c r="R16" i="32"/>
  <c r="R20" i="32"/>
  <c r="R22" i="32"/>
  <c r="R12" i="32"/>
  <c r="R32" i="32"/>
  <c r="R13" i="32"/>
  <c r="R33" i="32"/>
  <c r="R14" i="32"/>
  <c r="R34" i="32"/>
  <c r="R15" i="32"/>
  <c r="R35" i="32"/>
  <c r="R36" i="32"/>
  <c r="R37" i="32"/>
  <c r="R19" i="32"/>
  <c r="S6" i="32" l="1"/>
  <c r="S7" i="32" s="1"/>
  <c r="S8" i="32" s="1"/>
  <c r="S9" i="32" s="1"/>
  <c r="S10" i="32" s="1"/>
  <c r="S11" i="32" s="1"/>
  <c r="S12" i="32" s="1"/>
  <c r="S13" i="32" s="1"/>
  <c r="S14" i="32" s="1"/>
  <c r="S15" i="32" s="1"/>
  <c r="S16" i="32" s="1"/>
  <c r="S17" i="32" s="1"/>
  <c r="S18" i="32" s="1"/>
  <c r="S19" i="32" s="1"/>
  <c r="S20" i="32" s="1"/>
  <c r="S21" i="32" s="1"/>
  <c r="S22" i="32" s="1"/>
  <c r="S23" i="32" s="1"/>
  <c r="S24" i="32" s="1"/>
  <c r="S25" i="32" s="1"/>
  <c r="S26" i="32" s="1"/>
  <c r="S27" i="32" s="1"/>
  <c r="S28" i="32" s="1"/>
  <c r="S29" i="32" s="1"/>
  <c r="S30" i="32" s="1"/>
  <c r="S31" i="32" s="1"/>
  <c r="S32" i="32" s="1"/>
  <c r="S33" i="32" s="1"/>
  <c r="S34" i="32" s="1"/>
  <c r="S35" i="32" s="1"/>
  <c r="S36" i="32" s="1"/>
  <c r="S37" i="32" s="1"/>
  <c r="M5" i="32" l="1"/>
  <c r="M6" i="32"/>
  <c r="M7" i="32"/>
  <c r="M8" i="32"/>
  <c r="M9" i="32"/>
  <c r="M10" i="32"/>
  <c r="M11" i="32"/>
  <c r="M29" i="32"/>
  <c r="M12" i="32"/>
  <c r="M13" i="32"/>
  <c r="M14" i="32"/>
  <c r="M15" i="32"/>
  <c r="M16" i="32"/>
  <c r="M17" i="32"/>
  <c r="M18" i="32"/>
  <c r="M19" i="32"/>
  <c r="M20" i="32"/>
  <c r="M21" i="32"/>
  <c r="M22" i="32"/>
  <c r="M23" i="32"/>
  <c r="M24" i="32"/>
  <c r="M25" i="32"/>
  <c r="M26" i="32"/>
  <c r="M27" i="32"/>
  <c r="M28" i="32"/>
  <c r="M30" i="32"/>
  <c r="M31" i="32"/>
  <c r="M32" i="32"/>
  <c r="M33" i="32"/>
  <c r="M34" i="32"/>
  <c r="M35" i="32"/>
  <c r="M36" i="32"/>
  <c r="M37" i="32"/>
  <c r="N37" i="32" l="1"/>
  <c r="N36" i="32"/>
  <c r="N35" i="32"/>
  <c r="N34" i="32"/>
  <c r="N33" i="32"/>
  <c r="N32" i="32"/>
  <c r="N31" i="32"/>
  <c r="N30" i="32"/>
  <c r="N28" i="32"/>
  <c r="N27" i="32"/>
  <c r="N26" i="32"/>
  <c r="N25" i="32"/>
  <c r="N24" i="32"/>
  <c r="N23" i="32"/>
  <c r="N22" i="32"/>
  <c r="N21" i="32"/>
  <c r="N20" i="32"/>
  <c r="N19" i="32"/>
  <c r="N18" i="32"/>
  <c r="N17" i="32"/>
  <c r="N16" i="32"/>
  <c r="N15" i="32"/>
  <c r="N14" i="32"/>
  <c r="N13" i="32"/>
  <c r="N12" i="32"/>
  <c r="N29" i="32"/>
  <c r="N11" i="32"/>
  <c r="N10" i="32"/>
  <c r="N9" i="32"/>
  <c r="N8" i="32"/>
  <c r="N7" i="32"/>
  <c r="N6" i="32"/>
  <c r="N5" i="32"/>
  <c r="L4" i="32"/>
  <c r="K4" i="32"/>
  <c r="J4" i="32"/>
  <c r="I4" i="32"/>
  <c r="H4" i="32"/>
  <c r="G4" i="32"/>
  <c r="F4" i="32"/>
  <c r="E4" i="32"/>
  <c r="D4" i="32"/>
  <c r="C4" i="32"/>
  <c r="M4" i="32" l="1"/>
  <c r="N4" i="32"/>
</calcChain>
</file>

<file path=xl/sharedStrings.xml><?xml version="1.0" encoding="utf-8"?>
<sst xmlns="http://schemas.openxmlformats.org/spreadsheetml/2006/main" count="74" uniqueCount="41">
  <si>
    <t>2015 a 2024</t>
  </si>
  <si>
    <t>2023 a 2024</t>
  </si>
  <si>
    <t>Variação (%)</t>
  </si>
  <si>
    <t>Distrito Federal</t>
  </si>
  <si>
    <t>Arniqueira</t>
  </si>
  <si>
    <t>Cruzeiro</t>
  </si>
  <si>
    <t>Fercal</t>
  </si>
  <si>
    <t>Gama</t>
  </si>
  <si>
    <t>Lago Norte</t>
  </si>
  <si>
    <t>Lago Sul</t>
  </si>
  <si>
    <t>Park Way</t>
  </si>
  <si>
    <t>Planaltina</t>
  </si>
  <si>
    <t>Riacho Fundo</t>
  </si>
  <si>
    <t>Samambaia</t>
  </si>
  <si>
    <t>Santa Maria</t>
  </si>
  <si>
    <t>Sobradinho</t>
  </si>
  <si>
    <t>Taguatinga</t>
  </si>
  <si>
    <t>Vicente Pires</t>
  </si>
  <si>
    <t>Região Administrativa</t>
  </si>
  <si>
    <t>SIA</t>
  </si>
  <si>
    <t>Águas Claras</t>
  </si>
  <si>
    <t>Brasília</t>
  </si>
  <si>
    <t>Brazlândia</t>
  </si>
  <si>
    <t>Candangolândia</t>
  </si>
  <si>
    <t>Ceilândia</t>
  </si>
  <si>
    <t>Guará</t>
  </si>
  <si>
    <t>Itapoã</t>
  </si>
  <si>
    <t>Jardim Botânico</t>
  </si>
  <si>
    <t>Núcleo Bandeirante</t>
  </si>
  <si>
    <t>Paranoá</t>
  </si>
  <si>
    <t>Recanto das Emas</t>
  </si>
  <si>
    <t>São Sebastião</t>
  </si>
  <si>
    <t>Sol Nascente/Pôr do Sol</t>
  </si>
  <si>
    <t>FURTO EM VEÍCULO</t>
  </si>
  <si>
    <t>RA</t>
  </si>
  <si>
    <t>Quantit.</t>
  </si>
  <si>
    <t>Varjão</t>
  </si>
  <si>
    <t>Sudoeste/Octogonal</t>
  </si>
  <si>
    <t>Riacho Fundo II</t>
  </si>
  <si>
    <t>Sobradinho II</t>
  </si>
  <si>
    <t>SCIA/Estrutural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</si>
</sst>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0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7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4" fillId="3" borderId="4" xfId="0" applyFont="1" applyFill="1" applyBorder="1" applyAlignment="1" applyProtection="1">
      <alignment vertical="center"/>
      <protection locked="0"/>
    </xf>
    <xf numFmtId="0" fontId="3" fillId="0" borderId="6" xfId="0" applyFont="1" applyBorder="1" applyAlignment="1">
      <alignment vertical="center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9" fontId="3" fillId="0" borderId="6" xfId="1" applyFont="1" applyFill="1" applyBorder="1" applyAlignment="1">
      <alignment horizontal="center" vertical="center"/>
    </xf>
    <xf numFmtId="9" fontId="5" fillId="0" borderId="8" xfId="1" applyFont="1" applyFill="1" applyBorder="1" applyAlignment="1">
      <alignment horizontal="center"/>
    </xf>
    <xf numFmtId="9" fontId="5" fillId="0" borderId="3" xfId="1" applyFont="1" applyFill="1" applyBorder="1" applyAlignment="1">
      <alignment horizontal="center"/>
    </xf>
    <xf numFmtId="0" fontId="0" fillId="0" borderId="11" xfId="0" applyBorder="1" applyAlignment="1">
      <alignment horizontal="left"/>
    </xf>
    <xf numFmtId="3" fontId="3" fillId="0" borderId="9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164" fontId="6" fillId="2" borderId="0" xfId="1" applyNumberFormat="1" applyFont="1" applyFill="1"/>
    <xf numFmtId="9" fontId="6" fillId="2" borderId="0" xfId="0" applyNumberFormat="1" applyFont="1" applyFill="1"/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</cellXfs>
  <cellStyles count="4">
    <cellStyle name="Normal" xfId="0" builtinId="0"/>
    <cellStyle name="Normal 2" xfId="2" xr:uid="{00000000-0005-0000-0000-000001000000}"/>
    <cellStyle name="Normal 4" xfId="3" xr:uid="{B754662E-DA4B-4F66-9926-50E400593D9B}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'Furto em veículo'!$L$3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'Furto em veículo'!$P$5:$P$37</c:f>
              <c:strCache>
                <c:ptCount val="33"/>
                <c:pt idx="0">
                  <c:v>Brasília</c:v>
                </c:pt>
                <c:pt idx="1">
                  <c:v>Taguatinga</c:v>
                </c:pt>
                <c:pt idx="2">
                  <c:v>Ceilândia</c:v>
                </c:pt>
                <c:pt idx="3">
                  <c:v>Águas Claras</c:v>
                </c:pt>
                <c:pt idx="4">
                  <c:v>Samambaia</c:v>
                </c:pt>
                <c:pt idx="5">
                  <c:v>Guará</c:v>
                </c:pt>
                <c:pt idx="6">
                  <c:v>Gama</c:v>
                </c:pt>
                <c:pt idx="7">
                  <c:v>SIA</c:v>
                </c:pt>
                <c:pt idx="8">
                  <c:v>Vicente Pires</c:v>
                </c:pt>
                <c:pt idx="9">
                  <c:v>Núcleo Bandeirante</c:v>
                </c:pt>
                <c:pt idx="10">
                  <c:v>Planaltina</c:v>
                </c:pt>
                <c:pt idx="11">
                  <c:v>Recanto das Emas</c:v>
                </c:pt>
                <c:pt idx="12">
                  <c:v>Paranoá</c:v>
                </c:pt>
                <c:pt idx="13">
                  <c:v>Santa Maria</c:v>
                </c:pt>
                <c:pt idx="14">
                  <c:v>Sobradinho</c:v>
                </c:pt>
                <c:pt idx="15">
                  <c:v>Sudoeste/Octogonal</c:v>
                </c:pt>
                <c:pt idx="16">
                  <c:v>Riacho Fundo</c:v>
                </c:pt>
                <c:pt idx="17">
                  <c:v>Lago Norte</c:v>
                </c:pt>
                <c:pt idx="18">
                  <c:v>Riacho Fundo II</c:v>
                </c:pt>
                <c:pt idx="19">
                  <c:v>São Sebastião</c:v>
                </c:pt>
                <c:pt idx="20">
                  <c:v>Cruzeiro</c:v>
                </c:pt>
                <c:pt idx="21">
                  <c:v>Brazlândia</c:v>
                </c:pt>
                <c:pt idx="22">
                  <c:v>SCIA/Estrutural</c:v>
                </c:pt>
                <c:pt idx="23">
                  <c:v>Sol Nascente/Pôr do Sol</c:v>
                </c:pt>
                <c:pt idx="24">
                  <c:v>Itapoã</c:v>
                </c:pt>
                <c:pt idx="25">
                  <c:v>Lago Sul</c:v>
                </c:pt>
                <c:pt idx="26">
                  <c:v>Arniqueira</c:v>
                </c:pt>
                <c:pt idx="27">
                  <c:v>Sobradinho II</c:v>
                </c:pt>
                <c:pt idx="28">
                  <c:v>Park Way</c:v>
                </c:pt>
                <c:pt idx="29">
                  <c:v>Jardim Botânico</c:v>
                </c:pt>
                <c:pt idx="30">
                  <c:v>Varjão</c:v>
                </c:pt>
                <c:pt idx="31">
                  <c:v>Fercal</c:v>
                </c:pt>
                <c:pt idx="32">
                  <c:v>Candangolândia</c:v>
                </c:pt>
              </c:strCache>
            </c:strRef>
          </c:cat>
          <c:val>
            <c:numRef>
              <c:f>'Furto em veículo'!$Q$5:$Q$37</c:f>
              <c:numCache>
                <c:formatCode>#,##0</c:formatCode>
                <c:ptCount val="33"/>
                <c:pt idx="0">
                  <c:v>2572</c:v>
                </c:pt>
                <c:pt idx="1">
                  <c:v>849</c:v>
                </c:pt>
                <c:pt idx="2">
                  <c:v>644</c:v>
                </c:pt>
                <c:pt idx="3">
                  <c:v>359</c:v>
                </c:pt>
                <c:pt idx="4">
                  <c:v>316</c:v>
                </c:pt>
                <c:pt idx="5">
                  <c:v>290</c:v>
                </c:pt>
                <c:pt idx="6">
                  <c:v>216</c:v>
                </c:pt>
                <c:pt idx="7">
                  <c:v>140</c:v>
                </c:pt>
                <c:pt idx="8">
                  <c:v>127</c:v>
                </c:pt>
                <c:pt idx="9">
                  <c:v>109</c:v>
                </c:pt>
                <c:pt idx="10">
                  <c:v>101</c:v>
                </c:pt>
                <c:pt idx="11">
                  <c:v>94</c:v>
                </c:pt>
                <c:pt idx="12">
                  <c:v>83</c:v>
                </c:pt>
                <c:pt idx="13">
                  <c:v>79</c:v>
                </c:pt>
                <c:pt idx="14">
                  <c:v>79</c:v>
                </c:pt>
                <c:pt idx="15">
                  <c:v>67</c:v>
                </c:pt>
                <c:pt idx="16">
                  <c:v>60</c:v>
                </c:pt>
                <c:pt idx="17">
                  <c:v>58</c:v>
                </c:pt>
                <c:pt idx="18">
                  <c:v>57</c:v>
                </c:pt>
                <c:pt idx="19">
                  <c:v>56</c:v>
                </c:pt>
                <c:pt idx="20">
                  <c:v>54</c:v>
                </c:pt>
                <c:pt idx="21">
                  <c:v>45</c:v>
                </c:pt>
                <c:pt idx="22">
                  <c:v>45</c:v>
                </c:pt>
                <c:pt idx="23">
                  <c:v>40</c:v>
                </c:pt>
                <c:pt idx="24">
                  <c:v>38</c:v>
                </c:pt>
                <c:pt idx="25">
                  <c:v>33</c:v>
                </c:pt>
                <c:pt idx="26">
                  <c:v>30</c:v>
                </c:pt>
                <c:pt idx="27">
                  <c:v>30</c:v>
                </c:pt>
                <c:pt idx="28">
                  <c:v>13</c:v>
                </c:pt>
                <c:pt idx="29">
                  <c:v>10</c:v>
                </c:pt>
                <c:pt idx="30">
                  <c:v>5</c:v>
                </c:pt>
                <c:pt idx="31">
                  <c:v>4</c:v>
                </c:pt>
                <c:pt idx="3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B111-405F-A0A2-3EED5DE47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176703584"/>
        <c:axId val="176696528"/>
      </c:barChart>
      <c:lineChart>
        <c:grouping val="standard"/>
        <c:varyColors val="0"/>
        <c:ser>
          <c:idx val="0"/>
          <c:order val="1"/>
          <c:tx>
            <c:v>% acumulado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-5400000"/>
              <a:lstStyle/>
              <a:p>
                <a:pPr>
                  <a:defRPr/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'Furto em veículo'!$P$5:$P$37</c:f>
              <c:strCache>
                <c:ptCount val="33"/>
                <c:pt idx="0">
                  <c:v>Brasília</c:v>
                </c:pt>
                <c:pt idx="1">
                  <c:v>Taguatinga</c:v>
                </c:pt>
                <c:pt idx="2">
                  <c:v>Ceilândia</c:v>
                </c:pt>
                <c:pt idx="3">
                  <c:v>Águas Claras</c:v>
                </c:pt>
                <c:pt idx="4">
                  <c:v>Samambaia</c:v>
                </c:pt>
                <c:pt idx="5">
                  <c:v>Guará</c:v>
                </c:pt>
                <c:pt idx="6">
                  <c:v>Gama</c:v>
                </c:pt>
                <c:pt idx="7">
                  <c:v>SIA</c:v>
                </c:pt>
                <c:pt idx="8">
                  <c:v>Vicente Pires</c:v>
                </c:pt>
                <c:pt idx="9">
                  <c:v>Núcleo Bandeirante</c:v>
                </c:pt>
                <c:pt idx="10">
                  <c:v>Planaltina</c:v>
                </c:pt>
                <c:pt idx="11">
                  <c:v>Recanto das Emas</c:v>
                </c:pt>
                <c:pt idx="12">
                  <c:v>Paranoá</c:v>
                </c:pt>
                <c:pt idx="13">
                  <c:v>Santa Maria</c:v>
                </c:pt>
                <c:pt idx="14">
                  <c:v>Sobradinho</c:v>
                </c:pt>
                <c:pt idx="15">
                  <c:v>Sudoeste/Octogonal</c:v>
                </c:pt>
                <c:pt idx="16">
                  <c:v>Riacho Fundo</c:v>
                </c:pt>
                <c:pt idx="17">
                  <c:v>Lago Norte</c:v>
                </c:pt>
                <c:pt idx="18">
                  <c:v>Riacho Fundo II</c:v>
                </c:pt>
                <c:pt idx="19">
                  <c:v>São Sebastião</c:v>
                </c:pt>
                <c:pt idx="20">
                  <c:v>Cruzeiro</c:v>
                </c:pt>
                <c:pt idx="21">
                  <c:v>Brazlândia</c:v>
                </c:pt>
                <c:pt idx="22">
                  <c:v>SCIA/Estrutural</c:v>
                </c:pt>
                <c:pt idx="23">
                  <c:v>Sol Nascente/Pôr do Sol</c:v>
                </c:pt>
                <c:pt idx="24">
                  <c:v>Itapoã</c:v>
                </c:pt>
                <c:pt idx="25">
                  <c:v>Lago Sul</c:v>
                </c:pt>
                <c:pt idx="26">
                  <c:v>Arniqueira</c:v>
                </c:pt>
                <c:pt idx="27">
                  <c:v>Sobradinho II</c:v>
                </c:pt>
                <c:pt idx="28">
                  <c:v>Park Way</c:v>
                </c:pt>
                <c:pt idx="29">
                  <c:v>Jardim Botânico</c:v>
                </c:pt>
                <c:pt idx="30">
                  <c:v>Varjão</c:v>
                </c:pt>
                <c:pt idx="31">
                  <c:v>Fercal</c:v>
                </c:pt>
                <c:pt idx="32">
                  <c:v>Candangolândia</c:v>
                </c:pt>
              </c:strCache>
            </c:strRef>
          </c:cat>
          <c:val>
            <c:numRef>
              <c:f>'Furto em veículo'!$S$5:$S$37</c:f>
              <c:numCache>
                <c:formatCode>0%</c:formatCode>
                <c:ptCount val="33"/>
                <c:pt idx="0">
                  <c:v>0.38353713092752761</c:v>
                </c:pt>
                <c:pt idx="1">
                  <c:v>0.51014017297942149</c:v>
                </c:pt>
                <c:pt idx="2">
                  <c:v>0.60617357590217724</c:v>
                </c:pt>
                <c:pt idx="3">
                  <c:v>0.65970772442588732</c:v>
                </c:pt>
                <c:pt idx="4">
                  <c:v>0.70682970474202211</c:v>
                </c:pt>
                <c:pt idx="5">
                  <c:v>0.75007456009543694</c:v>
                </c:pt>
                <c:pt idx="6">
                  <c:v>0.78228452132418735</c:v>
                </c:pt>
                <c:pt idx="7">
                  <c:v>0.80316134804652561</c:v>
                </c:pt>
                <c:pt idx="8">
                  <c:v>0.82209961228750383</c:v>
                </c:pt>
                <c:pt idx="9">
                  <c:v>0.83835371309275286</c:v>
                </c:pt>
                <c:pt idx="10">
                  <c:v>0.85341485237101111</c:v>
                </c:pt>
                <c:pt idx="11">
                  <c:v>0.86743215031315246</c:v>
                </c:pt>
                <c:pt idx="12">
                  <c:v>0.87980912615568152</c:v>
                </c:pt>
                <c:pt idx="13">
                  <c:v>0.89158962123471519</c:v>
                </c:pt>
                <c:pt idx="14">
                  <c:v>0.90337011631374886</c:v>
                </c:pt>
                <c:pt idx="15">
                  <c:v>0.91336116910229648</c:v>
                </c:pt>
                <c:pt idx="16">
                  <c:v>0.92230838055472719</c:v>
                </c:pt>
                <c:pt idx="17">
                  <c:v>0.93095735162541016</c:v>
                </c:pt>
                <c:pt idx="18">
                  <c:v>0.93945720250521925</c:v>
                </c:pt>
                <c:pt idx="19">
                  <c:v>0.94780793319415457</c:v>
                </c:pt>
                <c:pt idx="20">
                  <c:v>0.95586042350134215</c:v>
                </c:pt>
                <c:pt idx="21">
                  <c:v>0.96257083209066518</c:v>
                </c:pt>
                <c:pt idx="22">
                  <c:v>0.96928124067998822</c:v>
                </c:pt>
                <c:pt idx="23">
                  <c:v>0.97524604831494199</c:v>
                </c:pt>
                <c:pt idx="24">
                  <c:v>0.98091261556814813</c:v>
                </c:pt>
                <c:pt idx="25">
                  <c:v>0.985833581866985</c:v>
                </c:pt>
                <c:pt idx="26">
                  <c:v>0.99030718759320036</c:v>
                </c:pt>
                <c:pt idx="27">
                  <c:v>0.99478079331941571</c:v>
                </c:pt>
                <c:pt idx="28">
                  <c:v>0.99671935580077564</c:v>
                </c:pt>
                <c:pt idx="29">
                  <c:v>0.99821055770951406</c:v>
                </c:pt>
                <c:pt idx="30">
                  <c:v>0.99895615866388332</c:v>
                </c:pt>
                <c:pt idx="31">
                  <c:v>0.99955263942737871</c:v>
                </c:pt>
                <c:pt idx="32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3-B111-405F-A0A2-3EED5DE47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341528"/>
        <c:axId val="176698488"/>
      </c:lineChart>
      <c:catAx>
        <c:axId val="17670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176696528"/>
        <c:crosses val="autoZero"/>
        <c:auto val="1"/>
        <c:lblAlgn val="ctr"/>
        <c:lblOffset val="100"/>
        <c:noMultiLvlLbl val="0"/>
      </c:catAx>
      <c:valAx>
        <c:axId val="17669652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176703584"/>
        <c:crosses val="autoZero"/>
        <c:crossBetween val="between"/>
      </c:valAx>
      <c:valAx>
        <c:axId val="176698488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177341528"/>
        <c:crosses val="max"/>
        <c:crossBetween val="between"/>
      </c:valAx>
      <c:catAx>
        <c:axId val="177341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6698488"/>
        <c:crosses val="autoZero"/>
        <c:auto val="1"/>
        <c:lblAlgn val="ctr"/>
        <c:lblOffset val="100"/>
        <c:noMultiLvlLbl val="0"/>
      </c:catAx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108858</xdr:colOff>
      <xdr:row>41</xdr:row>
      <xdr:rowOff>88446</xdr:rowOff>
    </xdr:from>
    <xdr:to>
      <xdr:col>16</xdr:col>
      <xdr:colOff>484264</xdr:colOff>
      <xdr:row>67</xdr:row>
      <xdr:rowOff>93587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E0E31E0-D6F2-4C35-B63F-45824464DA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39997558519241921"/>
  </sheetPr>
  <dimension ref="B1:S38"/>
  <sheetViews>
    <sheetView showGridLines="0" tabSelected="1" zoomScale="80" zoomScaleNormal="80" workbookViewId="0">
      <selection activeCell="W43" sqref="W43"/>
    </sheetView>
  </sheetViews>
  <sheetFormatPr defaultRowHeight="14.6" x14ac:dyDescent="0.4"/>
  <cols>
    <col min="2" max="2" width="22.4609375" bestFit="1" customWidth="1"/>
  </cols>
  <sheetData>
    <row r="1" spans="2:19" x14ac:dyDescent="0.4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9" x14ac:dyDescent="0.4">
      <c r="B2" s="16" t="s">
        <v>33</v>
      </c>
      <c r="C2" s="17"/>
      <c r="D2" s="17"/>
      <c r="E2" s="17"/>
      <c r="F2" s="17"/>
      <c r="G2" s="17"/>
      <c r="H2" s="17"/>
      <c r="I2" s="17"/>
      <c r="J2" s="17"/>
      <c r="K2" s="17"/>
      <c r="L2" s="18"/>
      <c r="M2" s="19" t="s">
        <v>2</v>
      </c>
      <c r="N2" s="20"/>
    </row>
    <row r="3" spans="2:19" ht="25.3" thickBot="1" x14ac:dyDescent="0.45">
      <c r="B3" s="2" t="s">
        <v>18</v>
      </c>
      <c r="C3" s="4">
        <v>2015</v>
      </c>
      <c r="D3" s="4">
        <v>2016</v>
      </c>
      <c r="E3" s="4">
        <v>2017</v>
      </c>
      <c r="F3" s="4">
        <v>2018</v>
      </c>
      <c r="G3" s="4">
        <v>2019</v>
      </c>
      <c r="H3" s="4">
        <v>2020</v>
      </c>
      <c r="I3" s="4">
        <v>2021</v>
      </c>
      <c r="J3" s="4">
        <v>2022</v>
      </c>
      <c r="K3" s="4">
        <v>2023</v>
      </c>
      <c r="L3" s="4">
        <v>2024</v>
      </c>
      <c r="M3" s="5" t="s">
        <v>0</v>
      </c>
      <c r="N3" s="5" t="s">
        <v>1</v>
      </c>
    </row>
    <row r="4" spans="2:19" ht="15" thickBot="1" x14ac:dyDescent="0.45">
      <c r="B4" s="3" t="s">
        <v>3</v>
      </c>
      <c r="C4" s="10">
        <f t="shared" ref="C4:L4" si="0">SUM(C5:C37)</f>
        <v>11327</v>
      </c>
      <c r="D4" s="11">
        <f t="shared" si="0"/>
        <v>12799</v>
      </c>
      <c r="E4" s="11">
        <f t="shared" si="0"/>
        <v>12675</v>
      </c>
      <c r="F4" s="11">
        <f t="shared" si="0"/>
        <v>10533</v>
      </c>
      <c r="G4" s="11">
        <f t="shared" si="0"/>
        <v>9324</v>
      </c>
      <c r="H4" s="11">
        <f t="shared" si="0"/>
        <v>6509</v>
      </c>
      <c r="I4" s="11">
        <f t="shared" si="0"/>
        <v>6716</v>
      </c>
      <c r="J4" s="11">
        <f t="shared" si="0"/>
        <v>7961</v>
      </c>
      <c r="K4" s="11">
        <f t="shared" si="0"/>
        <v>7231</v>
      </c>
      <c r="L4" s="11">
        <f t="shared" si="0"/>
        <v>6706</v>
      </c>
      <c r="M4" s="6">
        <f t="shared" ref="M4:M37" si="1">IFERROR((L4/C4)-1,"")</f>
        <v>-0.40796327359406725</v>
      </c>
      <c r="N4" s="6">
        <f t="shared" ref="N4:N37" si="2">IFERROR((L4/K4)-1,"")</f>
        <v>-7.2604065827686304E-2</v>
      </c>
      <c r="P4" t="s">
        <v>34</v>
      </c>
      <c r="Q4" t="s">
        <v>35</v>
      </c>
    </row>
    <row r="5" spans="2:19" ht="15" thickTop="1" x14ac:dyDescent="0.4">
      <c r="B5" s="9" t="s">
        <v>20</v>
      </c>
      <c r="C5" s="12">
        <v>1008</v>
      </c>
      <c r="D5" s="12">
        <v>768</v>
      </c>
      <c r="E5" s="12">
        <v>603</v>
      </c>
      <c r="F5" s="12">
        <v>614</v>
      </c>
      <c r="G5" s="12">
        <v>501</v>
      </c>
      <c r="H5" s="12">
        <v>370</v>
      </c>
      <c r="I5" s="12">
        <v>423</v>
      </c>
      <c r="J5" s="12">
        <v>475</v>
      </c>
      <c r="K5" s="12">
        <v>408</v>
      </c>
      <c r="L5" s="12">
        <v>359</v>
      </c>
      <c r="M5" s="7">
        <f t="shared" si="1"/>
        <v>-0.64384920634920628</v>
      </c>
      <c r="N5" s="7">
        <f t="shared" si="2"/>
        <v>-0.12009803921568629</v>
      </c>
      <c r="P5" s="9" t="s">
        <v>21</v>
      </c>
      <c r="Q5" s="12">
        <v>2572</v>
      </c>
      <c r="R5" s="14">
        <f t="shared" ref="R5:R37" si="3">Q5/Q$38</f>
        <v>0.38353713092752761</v>
      </c>
      <c r="S5" s="15">
        <f>R5</f>
        <v>0.38353713092752761</v>
      </c>
    </row>
    <row r="6" spans="2:19" x14ac:dyDescent="0.4">
      <c r="B6" s="9" t="s">
        <v>4</v>
      </c>
      <c r="C6" s="13"/>
      <c r="D6" s="13"/>
      <c r="E6" s="13"/>
      <c r="F6" s="13"/>
      <c r="G6" s="13"/>
      <c r="H6" s="12">
        <v>54</v>
      </c>
      <c r="I6" s="12">
        <v>46</v>
      </c>
      <c r="J6" s="12">
        <v>62</v>
      </c>
      <c r="K6" s="12">
        <v>72</v>
      </c>
      <c r="L6" s="12">
        <v>30</v>
      </c>
      <c r="M6" s="7" t="str">
        <f t="shared" si="1"/>
        <v/>
      </c>
      <c r="N6" s="8">
        <f t="shared" si="2"/>
        <v>-0.58333333333333326</v>
      </c>
      <c r="P6" s="9" t="s">
        <v>16</v>
      </c>
      <c r="Q6" s="12">
        <v>849</v>
      </c>
      <c r="R6" s="14">
        <f t="shared" si="3"/>
        <v>0.12660304205189382</v>
      </c>
      <c r="S6" s="15">
        <f>S5+R6</f>
        <v>0.51014017297942149</v>
      </c>
    </row>
    <row r="7" spans="2:19" x14ac:dyDescent="0.4">
      <c r="B7" s="9" t="s">
        <v>21</v>
      </c>
      <c r="C7" s="12">
        <v>3297</v>
      </c>
      <c r="D7" s="12">
        <v>4506</v>
      </c>
      <c r="E7" s="12">
        <v>4883</v>
      </c>
      <c r="F7" s="12">
        <v>3771</v>
      </c>
      <c r="G7" s="12">
        <v>2777</v>
      </c>
      <c r="H7" s="12">
        <v>1718</v>
      </c>
      <c r="I7" s="12">
        <v>1996</v>
      </c>
      <c r="J7" s="12">
        <v>3068</v>
      </c>
      <c r="K7" s="12">
        <v>2750</v>
      </c>
      <c r="L7" s="12">
        <v>2572</v>
      </c>
      <c r="M7" s="8">
        <f t="shared" si="1"/>
        <v>-0.21989687594783136</v>
      </c>
      <c r="N7" s="8">
        <f t="shared" si="2"/>
        <v>-6.4727272727272744E-2</v>
      </c>
      <c r="P7" s="9" t="s">
        <v>24</v>
      </c>
      <c r="Q7" s="12">
        <v>644</v>
      </c>
      <c r="R7" s="14">
        <f t="shared" si="3"/>
        <v>9.6033402922755737E-2</v>
      </c>
      <c r="S7" s="15">
        <f t="shared" ref="S7:S37" si="4">S6+R7</f>
        <v>0.60617357590217724</v>
      </c>
    </row>
    <row r="8" spans="2:19" x14ac:dyDescent="0.4">
      <c r="B8" s="9" t="s">
        <v>22</v>
      </c>
      <c r="C8" s="12">
        <v>96</v>
      </c>
      <c r="D8" s="12">
        <v>101</v>
      </c>
      <c r="E8" s="12">
        <v>114</v>
      </c>
      <c r="F8" s="12">
        <v>101</v>
      </c>
      <c r="G8" s="12">
        <v>90</v>
      </c>
      <c r="H8" s="12">
        <v>70</v>
      </c>
      <c r="I8" s="12">
        <v>52</v>
      </c>
      <c r="J8" s="12">
        <v>78</v>
      </c>
      <c r="K8" s="12">
        <v>47</v>
      </c>
      <c r="L8" s="12">
        <v>45</v>
      </c>
      <c r="M8" s="8">
        <f t="shared" si="1"/>
        <v>-0.53125</v>
      </c>
      <c r="N8" s="8">
        <f t="shared" si="2"/>
        <v>-4.2553191489361653E-2</v>
      </c>
      <c r="P8" s="9" t="s">
        <v>20</v>
      </c>
      <c r="Q8" s="12">
        <v>359</v>
      </c>
      <c r="R8" s="14">
        <f t="shared" si="3"/>
        <v>5.3534148523710114E-2</v>
      </c>
      <c r="S8" s="15">
        <f t="shared" si="4"/>
        <v>0.65970772442588732</v>
      </c>
    </row>
    <row r="9" spans="2:19" x14ac:dyDescent="0.4">
      <c r="B9" s="9" t="s">
        <v>23</v>
      </c>
      <c r="C9" s="12">
        <v>33</v>
      </c>
      <c r="D9" s="12">
        <v>31</v>
      </c>
      <c r="E9" s="12">
        <v>26</v>
      </c>
      <c r="F9" s="12">
        <v>30</v>
      </c>
      <c r="G9" s="12">
        <v>22</v>
      </c>
      <c r="H9" s="12">
        <v>23</v>
      </c>
      <c r="I9" s="12">
        <v>14</v>
      </c>
      <c r="J9" s="12">
        <v>14</v>
      </c>
      <c r="K9" s="12">
        <v>11</v>
      </c>
      <c r="L9" s="12">
        <v>3</v>
      </c>
      <c r="M9" s="8">
        <f t="shared" si="1"/>
        <v>-0.90909090909090906</v>
      </c>
      <c r="N9" s="8">
        <f t="shared" si="2"/>
        <v>-0.72727272727272729</v>
      </c>
      <c r="P9" s="9" t="s">
        <v>13</v>
      </c>
      <c r="Q9" s="12">
        <v>316</v>
      </c>
      <c r="R9" s="14">
        <f t="shared" si="3"/>
        <v>4.7121980316134807E-2</v>
      </c>
      <c r="S9" s="15">
        <f t="shared" si="4"/>
        <v>0.70682970474202211</v>
      </c>
    </row>
    <row r="10" spans="2:19" x14ac:dyDescent="0.4">
      <c r="B10" s="9" t="s">
        <v>24</v>
      </c>
      <c r="C10" s="12">
        <v>1114</v>
      </c>
      <c r="D10" s="12">
        <v>1280</v>
      </c>
      <c r="E10" s="12">
        <v>1081</v>
      </c>
      <c r="F10" s="12">
        <v>986</v>
      </c>
      <c r="G10" s="12">
        <v>1213</v>
      </c>
      <c r="H10" s="12">
        <v>767</v>
      </c>
      <c r="I10" s="12">
        <v>590</v>
      </c>
      <c r="J10" s="12">
        <v>627</v>
      </c>
      <c r="K10" s="12">
        <v>640</v>
      </c>
      <c r="L10" s="12">
        <v>644</v>
      </c>
      <c r="M10" s="8">
        <f t="shared" si="1"/>
        <v>-0.42190305206463197</v>
      </c>
      <c r="N10" s="8">
        <f t="shared" si="2"/>
        <v>6.2500000000000888E-3</v>
      </c>
      <c r="P10" s="9" t="s">
        <v>25</v>
      </c>
      <c r="Q10" s="12">
        <v>290</v>
      </c>
      <c r="R10" s="14">
        <f t="shared" si="3"/>
        <v>4.3244855353414852E-2</v>
      </c>
      <c r="S10" s="15">
        <f t="shared" si="4"/>
        <v>0.75007456009543694</v>
      </c>
    </row>
    <row r="11" spans="2:19" x14ac:dyDescent="0.4">
      <c r="B11" s="9" t="s">
        <v>5</v>
      </c>
      <c r="C11" s="12">
        <v>136</v>
      </c>
      <c r="D11" s="12">
        <v>87</v>
      </c>
      <c r="E11" s="12">
        <v>74</v>
      </c>
      <c r="F11" s="12">
        <v>92</v>
      </c>
      <c r="G11" s="12">
        <v>67</v>
      </c>
      <c r="H11" s="12">
        <v>36</v>
      </c>
      <c r="I11" s="12">
        <v>31</v>
      </c>
      <c r="J11" s="12">
        <v>34</v>
      </c>
      <c r="K11" s="12">
        <v>50</v>
      </c>
      <c r="L11" s="12">
        <v>54</v>
      </c>
      <c r="M11" s="8">
        <f t="shared" si="1"/>
        <v>-0.60294117647058831</v>
      </c>
      <c r="N11" s="8">
        <f t="shared" si="2"/>
        <v>8.0000000000000071E-2</v>
      </c>
      <c r="P11" s="9" t="s">
        <v>7</v>
      </c>
      <c r="Q11" s="12">
        <v>216</v>
      </c>
      <c r="R11" s="14">
        <f t="shared" si="3"/>
        <v>3.2209961228750375E-2</v>
      </c>
      <c r="S11" s="15">
        <f t="shared" si="4"/>
        <v>0.78228452132418735</v>
      </c>
    </row>
    <row r="12" spans="2:19" x14ac:dyDescent="0.4">
      <c r="B12" s="9" t="s">
        <v>6</v>
      </c>
      <c r="C12" s="12">
        <v>6</v>
      </c>
      <c r="D12" s="12">
        <v>4</v>
      </c>
      <c r="E12" s="12">
        <v>23</v>
      </c>
      <c r="F12" s="12">
        <v>18</v>
      </c>
      <c r="G12" s="12">
        <v>13</v>
      </c>
      <c r="H12" s="12">
        <v>11</v>
      </c>
      <c r="I12" s="12">
        <v>8</v>
      </c>
      <c r="J12" s="12">
        <v>7</v>
      </c>
      <c r="K12" s="12">
        <v>7</v>
      </c>
      <c r="L12" s="12">
        <v>4</v>
      </c>
      <c r="M12" s="8">
        <f t="shared" si="1"/>
        <v>-0.33333333333333337</v>
      </c>
      <c r="N12" s="8">
        <f t="shared" si="2"/>
        <v>-0.4285714285714286</v>
      </c>
      <c r="P12" s="9" t="s">
        <v>19</v>
      </c>
      <c r="Q12" s="12">
        <v>140</v>
      </c>
      <c r="R12" s="14">
        <f t="shared" si="3"/>
        <v>2.0876826722338204E-2</v>
      </c>
      <c r="S12" s="15">
        <f t="shared" si="4"/>
        <v>0.80316134804652561</v>
      </c>
    </row>
    <row r="13" spans="2:19" x14ac:dyDescent="0.4">
      <c r="B13" s="9" t="s">
        <v>7</v>
      </c>
      <c r="C13" s="12">
        <v>516</v>
      </c>
      <c r="D13" s="12">
        <v>434</v>
      </c>
      <c r="E13" s="12">
        <v>411</v>
      </c>
      <c r="F13" s="12">
        <v>389</v>
      </c>
      <c r="G13" s="12">
        <v>384</v>
      </c>
      <c r="H13" s="12">
        <v>279</v>
      </c>
      <c r="I13" s="12">
        <v>308</v>
      </c>
      <c r="J13" s="12">
        <v>295</v>
      </c>
      <c r="K13" s="12">
        <v>309</v>
      </c>
      <c r="L13" s="12">
        <v>216</v>
      </c>
      <c r="M13" s="8">
        <f t="shared" si="1"/>
        <v>-0.58139534883720922</v>
      </c>
      <c r="N13" s="8">
        <f t="shared" si="2"/>
        <v>-0.30097087378640774</v>
      </c>
      <c r="P13" s="9" t="s">
        <v>17</v>
      </c>
      <c r="Q13" s="12">
        <v>127</v>
      </c>
      <c r="R13" s="14">
        <f t="shared" si="3"/>
        <v>1.8938264240978227E-2</v>
      </c>
      <c r="S13" s="15">
        <f t="shared" si="4"/>
        <v>0.82209961228750383</v>
      </c>
    </row>
    <row r="14" spans="2:19" x14ac:dyDescent="0.4">
      <c r="B14" s="9" t="s">
        <v>25</v>
      </c>
      <c r="C14" s="12">
        <v>717</v>
      </c>
      <c r="D14" s="12">
        <v>664</v>
      </c>
      <c r="E14" s="12">
        <v>564</v>
      </c>
      <c r="F14" s="12">
        <v>433</v>
      </c>
      <c r="G14" s="12">
        <v>333</v>
      </c>
      <c r="H14" s="12">
        <v>212</v>
      </c>
      <c r="I14" s="12">
        <v>314</v>
      </c>
      <c r="J14" s="12">
        <v>393</v>
      </c>
      <c r="K14" s="12">
        <v>231</v>
      </c>
      <c r="L14" s="12">
        <v>290</v>
      </c>
      <c r="M14" s="8">
        <f t="shared" si="1"/>
        <v>-0.5955369595536959</v>
      </c>
      <c r="N14" s="8">
        <f t="shared" si="2"/>
        <v>0.25541125541125531</v>
      </c>
      <c r="P14" s="9" t="s">
        <v>28</v>
      </c>
      <c r="Q14" s="12">
        <v>109</v>
      </c>
      <c r="R14" s="14">
        <f t="shared" si="3"/>
        <v>1.6254100805249031E-2</v>
      </c>
      <c r="S14" s="15">
        <f t="shared" si="4"/>
        <v>0.83835371309275286</v>
      </c>
    </row>
    <row r="15" spans="2:19" x14ac:dyDescent="0.4">
      <c r="B15" s="9" t="s">
        <v>26</v>
      </c>
      <c r="C15" s="12">
        <v>59</v>
      </c>
      <c r="D15" s="12">
        <v>61</v>
      </c>
      <c r="E15" s="12">
        <v>55</v>
      </c>
      <c r="F15" s="12">
        <v>70</v>
      </c>
      <c r="G15" s="12">
        <v>88</v>
      </c>
      <c r="H15" s="12">
        <v>64</v>
      </c>
      <c r="I15" s="12">
        <v>76</v>
      </c>
      <c r="J15" s="12">
        <v>49</v>
      </c>
      <c r="K15" s="12">
        <v>37</v>
      </c>
      <c r="L15" s="12">
        <v>38</v>
      </c>
      <c r="M15" s="8">
        <f t="shared" si="1"/>
        <v>-0.35593220338983056</v>
      </c>
      <c r="N15" s="8">
        <f t="shared" si="2"/>
        <v>2.7027027027026973E-2</v>
      </c>
      <c r="P15" s="9" t="s">
        <v>11</v>
      </c>
      <c r="Q15" s="12">
        <v>101</v>
      </c>
      <c r="R15" s="14">
        <f t="shared" si="3"/>
        <v>1.5061139278258277E-2</v>
      </c>
      <c r="S15" s="15">
        <f t="shared" si="4"/>
        <v>0.85341485237101111</v>
      </c>
    </row>
    <row r="16" spans="2:19" x14ac:dyDescent="0.4">
      <c r="B16" s="9" t="s">
        <v>27</v>
      </c>
      <c r="C16" s="12">
        <v>2</v>
      </c>
      <c r="D16" s="12">
        <v>13</v>
      </c>
      <c r="E16" s="12">
        <v>4</v>
      </c>
      <c r="F16" s="12">
        <v>14</v>
      </c>
      <c r="G16" s="12">
        <v>8</v>
      </c>
      <c r="H16" s="12">
        <v>9</v>
      </c>
      <c r="I16" s="12">
        <v>10</v>
      </c>
      <c r="J16" s="12">
        <v>5</v>
      </c>
      <c r="K16" s="12">
        <v>8</v>
      </c>
      <c r="L16" s="12">
        <v>10</v>
      </c>
      <c r="M16" s="8">
        <f t="shared" si="1"/>
        <v>4</v>
      </c>
      <c r="N16" s="8">
        <f t="shared" si="2"/>
        <v>0.25</v>
      </c>
      <c r="P16" s="9" t="s">
        <v>30</v>
      </c>
      <c r="Q16" s="12">
        <v>94</v>
      </c>
      <c r="R16" s="14">
        <f t="shared" si="3"/>
        <v>1.4017297942141366E-2</v>
      </c>
      <c r="S16" s="15">
        <f t="shared" si="4"/>
        <v>0.86743215031315246</v>
      </c>
    </row>
    <row r="17" spans="2:19" x14ac:dyDescent="0.4">
      <c r="B17" s="9" t="s">
        <v>8</v>
      </c>
      <c r="C17" s="12">
        <v>84</v>
      </c>
      <c r="D17" s="12">
        <v>86</v>
      </c>
      <c r="E17" s="12">
        <v>135</v>
      </c>
      <c r="F17" s="12">
        <v>116</v>
      </c>
      <c r="G17" s="12">
        <v>84</v>
      </c>
      <c r="H17" s="12">
        <v>67</v>
      </c>
      <c r="I17" s="12">
        <v>68</v>
      </c>
      <c r="J17" s="12">
        <v>76</v>
      </c>
      <c r="K17" s="12">
        <v>55</v>
      </c>
      <c r="L17" s="12">
        <v>58</v>
      </c>
      <c r="M17" s="8">
        <f t="shared" si="1"/>
        <v>-0.30952380952380953</v>
      </c>
      <c r="N17" s="8">
        <f t="shared" si="2"/>
        <v>5.4545454545454453E-2</v>
      </c>
      <c r="P17" s="9" t="s">
        <v>29</v>
      </c>
      <c r="Q17" s="12">
        <v>83</v>
      </c>
      <c r="R17" s="14">
        <f t="shared" si="3"/>
        <v>1.2376975842529078E-2</v>
      </c>
      <c r="S17" s="15">
        <f t="shared" si="4"/>
        <v>0.87980912615568152</v>
      </c>
    </row>
    <row r="18" spans="2:19" x14ac:dyDescent="0.4">
      <c r="B18" s="9" t="s">
        <v>9</v>
      </c>
      <c r="C18" s="12">
        <v>117</v>
      </c>
      <c r="D18" s="12">
        <v>129</v>
      </c>
      <c r="E18" s="12">
        <v>144</v>
      </c>
      <c r="F18" s="12">
        <v>118</v>
      </c>
      <c r="G18" s="12">
        <v>57</v>
      </c>
      <c r="H18" s="12">
        <v>35</v>
      </c>
      <c r="I18" s="12">
        <v>38</v>
      </c>
      <c r="J18" s="12">
        <v>41</v>
      </c>
      <c r="K18" s="12">
        <v>65</v>
      </c>
      <c r="L18" s="12">
        <v>33</v>
      </c>
      <c r="M18" s="8">
        <f t="shared" si="1"/>
        <v>-0.71794871794871795</v>
      </c>
      <c r="N18" s="8">
        <f t="shared" si="2"/>
        <v>-0.49230769230769234</v>
      </c>
      <c r="P18" s="9" t="s">
        <v>14</v>
      </c>
      <c r="Q18" s="12">
        <v>79</v>
      </c>
      <c r="R18" s="14">
        <f t="shared" si="3"/>
        <v>1.1780495079033702E-2</v>
      </c>
      <c r="S18" s="15">
        <f t="shared" si="4"/>
        <v>0.89158962123471519</v>
      </c>
    </row>
    <row r="19" spans="2:19" x14ac:dyDescent="0.4">
      <c r="B19" s="9" t="s">
        <v>28</v>
      </c>
      <c r="C19" s="12">
        <v>189</v>
      </c>
      <c r="D19" s="12">
        <v>224</v>
      </c>
      <c r="E19" s="12">
        <v>205</v>
      </c>
      <c r="F19" s="12">
        <v>114</v>
      </c>
      <c r="G19" s="12">
        <v>117</v>
      </c>
      <c r="H19" s="12">
        <v>96</v>
      </c>
      <c r="I19" s="12">
        <v>129</v>
      </c>
      <c r="J19" s="12">
        <v>150</v>
      </c>
      <c r="K19" s="12">
        <v>130</v>
      </c>
      <c r="L19" s="12">
        <v>109</v>
      </c>
      <c r="M19" s="8">
        <f t="shared" si="1"/>
        <v>-0.42328042328042326</v>
      </c>
      <c r="N19" s="8">
        <f t="shared" si="2"/>
        <v>-0.16153846153846152</v>
      </c>
      <c r="P19" s="9" t="s">
        <v>15</v>
      </c>
      <c r="Q19" s="12">
        <v>79</v>
      </c>
      <c r="R19" s="14">
        <f t="shared" si="3"/>
        <v>1.1780495079033702E-2</v>
      </c>
      <c r="S19" s="15">
        <f t="shared" si="4"/>
        <v>0.90337011631374886</v>
      </c>
    </row>
    <row r="20" spans="2:19" x14ac:dyDescent="0.4">
      <c r="B20" s="9" t="s">
        <v>29</v>
      </c>
      <c r="C20" s="12">
        <v>164</v>
      </c>
      <c r="D20" s="12">
        <v>233</v>
      </c>
      <c r="E20" s="12">
        <v>199</v>
      </c>
      <c r="F20" s="12">
        <v>169</v>
      </c>
      <c r="G20" s="12">
        <v>228</v>
      </c>
      <c r="H20" s="12">
        <v>169</v>
      </c>
      <c r="I20" s="12">
        <v>168</v>
      </c>
      <c r="J20" s="12">
        <v>86</v>
      </c>
      <c r="K20" s="12">
        <v>111</v>
      </c>
      <c r="L20" s="12">
        <v>83</v>
      </c>
      <c r="M20" s="8">
        <f t="shared" si="1"/>
        <v>-0.49390243902439024</v>
      </c>
      <c r="N20" s="8">
        <f t="shared" si="2"/>
        <v>-0.25225225225225223</v>
      </c>
      <c r="P20" s="9" t="s">
        <v>37</v>
      </c>
      <c r="Q20" s="12">
        <v>67</v>
      </c>
      <c r="R20" s="14">
        <f t="shared" si="3"/>
        <v>9.9910527885475695E-3</v>
      </c>
      <c r="S20" s="15">
        <f t="shared" si="4"/>
        <v>0.91336116910229648</v>
      </c>
    </row>
    <row r="21" spans="2:19" x14ac:dyDescent="0.4">
      <c r="B21" s="9" t="s">
        <v>10</v>
      </c>
      <c r="C21" s="12">
        <v>25</v>
      </c>
      <c r="D21" s="12">
        <v>31</v>
      </c>
      <c r="E21" s="12">
        <v>38</v>
      </c>
      <c r="F21" s="12">
        <v>31</v>
      </c>
      <c r="G21" s="12">
        <v>34</v>
      </c>
      <c r="H21" s="12">
        <v>19</v>
      </c>
      <c r="I21" s="12">
        <v>6</v>
      </c>
      <c r="J21" s="12">
        <v>14</v>
      </c>
      <c r="K21" s="12">
        <v>18</v>
      </c>
      <c r="L21" s="12">
        <v>13</v>
      </c>
      <c r="M21" s="8">
        <f t="shared" si="1"/>
        <v>-0.48</v>
      </c>
      <c r="N21" s="8">
        <f t="shared" si="2"/>
        <v>-0.27777777777777779</v>
      </c>
      <c r="P21" s="9" t="s">
        <v>12</v>
      </c>
      <c r="Q21" s="12">
        <v>60</v>
      </c>
      <c r="R21" s="14">
        <f t="shared" si="3"/>
        <v>8.947211452430659E-3</v>
      </c>
      <c r="S21" s="15">
        <f t="shared" si="4"/>
        <v>0.92230838055472719</v>
      </c>
    </row>
    <row r="22" spans="2:19" x14ac:dyDescent="0.4">
      <c r="B22" s="9" t="s">
        <v>11</v>
      </c>
      <c r="C22" s="12">
        <v>277</v>
      </c>
      <c r="D22" s="12">
        <v>327</v>
      </c>
      <c r="E22" s="12">
        <v>340</v>
      </c>
      <c r="F22" s="12">
        <v>257</v>
      </c>
      <c r="G22" s="12">
        <v>221</v>
      </c>
      <c r="H22" s="12">
        <v>159</v>
      </c>
      <c r="I22" s="12">
        <v>143</v>
      </c>
      <c r="J22" s="12">
        <v>114</v>
      </c>
      <c r="K22" s="12">
        <v>128</v>
      </c>
      <c r="L22" s="12">
        <v>101</v>
      </c>
      <c r="M22" s="8">
        <f t="shared" si="1"/>
        <v>-0.63537906137184108</v>
      </c>
      <c r="N22" s="8">
        <f t="shared" si="2"/>
        <v>-0.2109375</v>
      </c>
      <c r="P22" s="9" t="s">
        <v>8</v>
      </c>
      <c r="Q22" s="12">
        <v>58</v>
      </c>
      <c r="R22" s="14">
        <f t="shared" si="3"/>
        <v>8.64897107068297E-3</v>
      </c>
      <c r="S22" s="15">
        <f t="shared" si="4"/>
        <v>0.93095735162541016</v>
      </c>
    </row>
    <row r="23" spans="2:19" x14ac:dyDescent="0.4">
      <c r="B23" s="9" t="s">
        <v>30</v>
      </c>
      <c r="C23" s="12">
        <v>145</v>
      </c>
      <c r="D23" s="12">
        <v>179</v>
      </c>
      <c r="E23" s="12">
        <v>185</v>
      </c>
      <c r="F23" s="12">
        <v>198</v>
      </c>
      <c r="G23" s="12">
        <v>205</v>
      </c>
      <c r="H23" s="12">
        <v>142</v>
      </c>
      <c r="I23" s="12">
        <v>157</v>
      </c>
      <c r="J23" s="12">
        <v>123</v>
      </c>
      <c r="K23" s="12">
        <v>106</v>
      </c>
      <c r="L23" s="12">
        <v>94</v>
      </c>
      <c r="M23" s="8">
        <f t="shared" si="1"/>
        <v>-0.35172413793103452</v>
      </c>
      <c r="N23" s="8">
        <f t="shared" si="2"/>
        <v>-0.1132075471698113</v>
      </c>
      <c r="P23" s="9" t="s">
        <v>38</v>
      </c>
      <c r="Q23" s="12">
        <v>57</v>
      </c>
      <c r="R23" s="14">
        <f t="shared" si="3"/>
        <v>8.4998508798091264E-3</v>
      </c>
      <c r="S23" s="15">
        <f t="shared" si="4"/>
        <v>0.93945720250521925</v>
      </c>
    </row>
    <row r="24" spans="2:19" x14ac:dyDescent="0.4">
      <c r="B24" s="9" t="s">
        <v>12</v>
      </c>
      <c r="C24" s="12">
        <v>136</v>
      </c>
      <c r="D24" s="12">
        <v>160</v>
      </c>
      <c r="E24" s="12">
        <v>115</v>
      </c>
      <c r="F24" s="12">
        <v>90</v>
      </c>
      <c r="G24" s="12">
        <v>110</v>
      </c>
      <c r="H24" s="12">
        <v>95</v>
      </c>
      <c r="I24" s="12">
        <v>68</v>
      </c>
      <c r="J24" s="12">
        <v>41</v>
      </c>
      <c r="K24" s="12">
        <v>74</v>
      </c>
      <c r="L24" s="12">
        <v>60</v>
      </c>
      <c r="M24" s="8">
        <f t="shared" si="1"/>
        <v>-0.55882352941176472</v>
      </c>
      <c r="N24" s="8">
        <f t="shared" si="2"/>
        <v>-0.18918918918918914</v>
      </c>
      <c r="P24" s="9" t="s">
        <v>31</v>
      </c>
      <c r="Q24" s="12">
        <v>56</v>
      </c>
      <c r="R24" s="14">
        <f t="shared" si="3"/>
        <v>8.350730688935281E-3</v>
      </c>
      <c r="S24" s="15">
        <f t="shared" si="4"/>
        <v>0.94780793319415457</v>
      </c>
    </row>
    <row r="25" spans="2:19" x14ac:dyDescent="0.4">
      <c r="B25" s="9" t="s">
        <v>38</v>
      </c>
      <c r="C25" s="12">
        <v>37</v>
      </c>
      <c r="D25" s="12">
        <v>48</v>
      </c>
      <c r="E25" s="12">
        <v>53</v>
      </c>
      <c r="F25" s="12">
        <v>52</v>
      </c>
      <c r="G25" s="12">
        <v>55</v>
      </c>
      <c r="H25" s="12">
        <v>44</v>
      </c>
      <c r="I25" s="12">
        <v>36</v>
      </c>
      <c r="J25" s="12">
        <v>29</v>
      </c>
      <c r="K25" s="12">
        <v>32</v>
      </c>
      <c r="L25" s="12">
        <v>57</v>
      </c>
      <c r="M25" s="8">
        <f t="shared" si="1"/>
        <v>0.54054054054054057</v>
      </c>
      <c r="N25" s="8">
        <f t="shared" si="2"/>
        <v>0.78125</v>
      </c>
      <c r="P25" s="9" t="s">
        <v>5</v>
      </c>
      <c r="Q25" s="12">
        <v>54</v>
      </c>
      <c r="R25" s="14">
        <f t="shared" si="3"/>
        <v>8.0524903071875938E-3</v>
      </c>
      <c r="S25" s="15">
        <f t="shared" si="4"/>
        <v>0.95586042350134215</v>
      </c>
    </row>
    <row r="26" spans="2:19" x14ac:dyDescent="0.4">
      <c r="B26" s="9" t="s">
        <v>13</v>
      </c>
      <c r="C26" s="12">
        <v>543</v>
      </c>
      <c r="D26" s="12">
        <v>544</v>
      </c>
      <c r="E26" s="12">
        <v>467</v>
      </c>
      <c r="F26" s="12">
        <v>399</v>
      </c>
      <c r="G26" s="12">
        <v>477</v>
      </c>
      <c r="H26" s="12">
        <v>368</v>
      </c>
      <c r="I26" s="12">
        <v>329</v>
      </c>
      <c r="J26" s="12">
        <v>411</v>
      </c>
      <c r="K26" s="12">
        <v>327</v>
      </c>
      <c r="L26" s="12">
        <v>316</v>
      </c>
      <c r="M26" s="8">
        <f t="shared" si="1"/>
        <v>-0.41804788213627997</v>
      </c>
      <c r="N26" s="8">
        <f t="shared" si="2"/>
        <v>-3.3639143730886834E-2</v>
      </c>
      <c r="P26" s="9" t="s">
        <v>22</v>
      </c>
      <c r="Q26" s="12">
        <v>45</v>
      </c>
      <c r="R26" s="14">
        <f t="shared" si="3"/>
        <v>6.7104085893229942E-3</v>
      </c>
      <c r="S26" s="15">
        <f t="shared" si="4"/>
        <v>0.96257083209066518</v>
      </c>
    </row>
    <row r="27" spans="2:19" x14ac:dyDescent="0.4">
      <c r="B27" s="9" t="s">
        <v>14</v>
      </c>
      <c r="C27" s="12">
        <v>180</v>
      </c>
      <c r="D27" s="12">
        <v>273</v>
      </c>
      <c r="E27" s="12">
        <v>236</v>
      </c>
      <c r="F27" s="12">
        <v>241</v>
      </c>
      <c r="G27" s="12">
        <v>190</v>
      </c>
      <c r="H27" s="12">
        <v>145</v>
      </c>
      <c r="I27" s="12">
        <v>127</v>
      </c>
      <c r="J27" s="12">
        <v>107</v>
      </c>
      <c r="K27" s="12">
        <v>97</v>
      </c>
      <c r="L27" s="12">
        <v>79</v>
      </c>
      <c r="M27" s="8">
        <f t="shared" si="1"/>
        <v>-0.56111111111111112</v>
      </c>
      <c r="N27" s="8">
        <f t="shared" si="2"/>
        <v>-0.18556701030927836</v>
      </c>
      <c r="P27" s="9" t="s">
        <v>40</v>
      </c>
      <c r="Q27" s="12">
        <v>45</v>
      </c>
      <c r="R27" s="14">
        <f t="shared" si="3"/>
        <v>6.7104085893229942E-3</v>
      </c>
      <c r="S27" s="15">
        <f t="shared" si="4"/>
        <v>0.96928124067998822</v>
      </c>
    </row>
    <row r="28" spans="2:19" x14ac:dyDescent="0.4">
      <c r="B28" s="9" t="s">
        <v>31</v>
      </c>
      <c r="C28" s="12">
        <v>66</v>
      </c>
      <c r="D28" s="12">
        <v>92</v>
      </c>
      <c r="E28" s="12">
        <v>103</v>
      </c>
      <c r="F28" s="12">
        <v>107</v>
      </c>
      <c r="G28" s="12">
        <v>93</v>
      </c>
      <c r="H28" s="12">
        <v>61</v>
      </c>
      <c r="I28" s="12">
        <v>62</v>
      </c>
      <c r="J28" s="12">
        <v>73</v>
      </c>
      <c r="K28" s="12">
        <v>80</v>
      </c>
      <c r="L28" s="12">
        <v>56</v>
      </c>
      <c r="M28" s="8">
        <f t="shared" si="1"/>
        <v>-0.15151515151515149</v>
      </c>
      <c r="N28" s="8">
        <f t="shared" si="2"/>
        <v>-0.30000000000000004</v>
      </c>
      <c r="P28" s="9" t="s">
        <v>32</v>
      </c>
      <c r="Q28" s="12">
        <v>40</v>
      </c>
      <c r="R28" s="14">
        <f t="shared" si="3"/>
        <v>5.9648076349537726E-3</v>
      </c>
      <c r="S28" s="15">
        <f t="shared" si="4"/>
        <v>0.97524604831494199</v>
      </c>
    </row>
    <row r="29" spans="2:19" x14ac:dyDescent="0.4">
      <c r="B29" s="9" t="s">
        <v>40</v>
      </c>
      <c r="C29" s="12">
        <v>59</v>
      </c>
      <c r="D29" s="12">
        <v>58</v>
      </c>
      <c r="E29" s="12">
        <v>54</v>
      </c>
      <c r="F29" s="12">
        <v>53</v>
      </c>
      <c r="G29" s="12">
        <v>59</v>
      </c>
      <c r="H29" s="12">
        <v>36</v>
      </c>
      <c r="I29" s="12">
        <v>41</v>
      </c>
      <c r="J29" s="12">
        <v>48</v>
      </c>
      <c r="K29" s="12">
        <v>46</v>
      </c>
      <c r="L29" s="12">
        <v>45</v>
      </c>
      <c r="M29" s="8">
        <f t="shared" si="1"/>
        <v>-0.23728813559322037</v>
      </c>
      <c r="N29" s="8">
        <f t="shared" si="2"/>
        <v>-2.1739130434782594E-2</v>
      </c>
      <c r="P29" s="9" t="s">
        <v>26</v>
      </c>
      <c r="Q29" s="12">
        <v>38</v>
      </c>
      <c r="R29" s="14">
        <f t="shared" si="3"/>
        <v>5.6665672532060845E-3</v>
      </c>
      <c r="S29" s="15">
        <f t="shared" si="4"/>
        <v>0.98091261556814813</v>
      </c>
    </row>
    <row r="30" spans="2:19" x14ac:dyDescent="0.4">
      <c r="B30" s="9" t="s">
        <v>19</v>
      </c>
      <c r="C30" s="12">
        <v>288</v>
      </c>
      <c r="D30" s="12">
        <v>332</v>
      </c>
      <c r="E30" s="12">
        <v>271</v>
      </c>
      <c r="F30" s="12">
        <v>290</v>
      </c>
      <c r="G30" s="12">
        <v>194</v>
      </c>
      <c r="H30" s="12">
        <v>170</v>
      </c>
      <c r="I30" s="12">
        <v>139</v>
      </c>
      <c r="J30" s="12">
        <v>135</v>
      </c>
      <c r="K30" s="12">
        <v>148</v>
      </c>
      <c r="L30" s="12">
        <v>140</v>
      </c>
      <c r="M30" s="8">
        <f t="shared" si="1"/>
        <v>-0.51388888888888884</v>
      </c>
      <c r="N30" s="8">
        <f t="shared" si="2"/>
        <v>-5.4054054054054057E-2</v>
      </c>
      <c r="P30" s="9" t="s">
        <v>9</v>
      </c>
      <c r="Q30" s="12">
        <v>33</v>
      </c>
      <c r="R30" s="14">
        <f t="shared" si="3"/>
        <v>4.9209662988368621E-3</v>
      </c>
      <c r="S30" s="15">
        <f t="shared" si="4"/>
        <v>0.985833581866985</v>
      </c>
    </row>
    <row r="31" spans="2:19" x14ac:dyDescent="0.4">
      <c r="B31" s="9" t="s">
        <v>15</v>
      </c>
      <c r="C31" s="12">
        <v>225</v>
      </c>
      <c r="D31" s="12">
        <v>269</v>
      </c>
      <c r="E31" s="12">
        <v>376</v>
      </c>
      <c r="F31" s="12">
        <v>187</v>
      </c>
      <c r="G31" s="12">
        <v>165</v>
      </c>
      <c r="H31" s="12">
        <v>130</v>
      </c>
      <c r="I31" s="12">
        <v>110</v>
      </c>
      <c r="J31" s="12">
        <v>98</v>
      </c>
      <c r="K31" s="12">
        <v>88</v>
      </c>
      <c r="L31" s="12">
        <v>79</v>
      </c>
      <c r="M31" s="8">
        <f t="shared" si="1"/>
        <v>-0.64888888888888885</v>
      </c>
      <c r="N31" s="8">
        <f t="shared" si="2"/>
        <v>-0.10227272727272729</v>
      </c>
      <c r="P31" s="9" t="s">
        <v>4</v>
      </c>
      <c r="Q31" s="12">
        <v>30</v>
      </c>
      <c r="R31" s="14">
        <f t="shared" si="3"/>
        <v>4.4736057262153295E-3</v>
      </c>
      <c r="S31" s="15">
        <f t="shared" si="4"/>
        <v>0.99030718759320036</v>
      </c>
    </row>
    <row r="32" spans="2:19" x14ac:dyDescent="0.4">
      <c r="B32" s="9" t="s">
        <v>39</v>
      </c>
      <c r="C32" s="12">
        <v>63</v>
      </c>
      <c r="D32" s="12">
        <v>61</v>
      </c>
      <c r="E32" s="12">
        <v>98</v>
      </c>
      <c r="F32" s="12">
        <v>76</v>
      </c>
      <c r="G32" s="12">
        <v>82</v>
      </c>
      <c r="H32" s="12">
        <v>56</v>
      </c>
      <c r="I32" s="12">
        <v>36</v>
      </c>
      <c r="J32" s="12">
        <v>49</v>
      </c>
      <c r="K32" s="12">
        <v>40</v>
      </c>
      <c r="L32" s="12">
        <v>30</v>
      </c>
      <c r="M32" s="8">
        <f t="shared" si="1"/>
        <v>-0.52380952380952384</v>
      </c>
      <c r="N32" s="8">
        <f t="shared" si="2"/>
        <v>-0.25</v>
      </c>
      <c r="P32" s="9" t="s">
        <v>39</v>
      </c>
      <c r="Q32" s="12">
        <v>30</v>
      </c>
      <c r="R32" s="14">
        <f t="shared" si="3"/>
        <v>4.4736057262153295E-3</v>
      </c>
      <c r="S32" s="15">
        <f t="shared" si="4"/>
        <v>0.99478079331941571</v>
      </c>
    </row>
    <row r="33" spans="2:19" x14ac:dyDescent="0.4">
      <c r="B33" s="9" t="s">
        <v>32</v>
      </c>
      <c r="C33" s="13"/>
      <c r="D33" s="13"/>
      <c r="E33" s="13"/>
      <c r="F33" s="13"/>
      <c r="G33" s="13"/>
      <c r="H33" s="12">
        <v>61</v>
      </c>
      <c r="I33" s="12">
        <v>43</v>
      </c>
      <c r="J33" s="12">
        <v>39</v>
      </c>
      <c r="K33" s="12">
        <v>40</v>
      </c>
      <c r="L33" s="12">
        <v>40</v>
      </c>
      <c r="M33" s="8" t="str">
        <f t="shared" si="1"/>
        <v/>
      </c>
      <c r="N33" s="8">
        <f t="shared" si="2"/>
        <v>0</v>
      </c>
      <c r="P33" s="9" t="s">
        <v>10</v>
      </c>
      <c r="Q33" s="12">
        <v>13</v>
      </c>
      <c r="R33" s="14">
        <f t="shared" si="3"/>
        <v>1.9385624813599762E-3</v>
      </c>
      <c r="S33" s="15">
        <f t="shared" si="4"/>
        <v>0.99671935580077564</v>
      </c>
    </row>
    <row r="34" spans="2:19" x14ac:dyDescent="0.4">
      <c r="B34" s="9" t="s">
        <v>37</v>
      </c>
      <c r="C34" s="12">
        <v>178</v>
      </c>
      <c r="D34" s="12">
        <v>197</v>
      </c>
      <c r="E34" s="12">
        <v>252</v>
      </c>
      <c r="F34" s="12">
        <v>269</v>
      </c>
      <c r="G34" s="12">
        <v>89</v>
      </c>
      <c r="H34" s="12">
        <v>52</v>
      </c>
      <c r="I34" s="12">
        <v>56</v>
      </c>
      <c r="J34" s="12">
        <v>104</v>
      </c>
      <c r="K34" s="12">
        <v>78</v>
      </c>
      <c r="L34" s="12">
        <v>67</v>
      </c>
      <c r="M34" s="8">
        <f t="shared" si="1"/>
        <v>-0.62359550561797761</v>
      </c>
      <c r="N34" s="8">
        <f t="shared" si="2"/>
        <v>-0.14102564102564108</v>
      </c>
      <c r="P34" s="9" t="s">
        <v>27</v>
      </c>
      <c r="Q34" s="12">
        <v>10</v>
      </c>
      <c r="R34" s="14">
        <f t="shared" si="3"/>
        <v>1.4912019087384432E-3</v>
      </c>
      <c r="S34" s="15">
        <f t="shared" si="4"/>
        <v>0.99821055770951406</v>
      </c>
    </row>
    <row r="35" spans="2:19" x14ac:dyDescent="0.4">
      <c r="B35" s="9" t="s">
        <v>16</v>
      </c>
      <c r="C35" s="12">
        <v>1366</v>
      </c>
      <c r="D35" s="12">
        <v>1394</v>
      </c>
      <c r="E35" s="12">
        <v>1339</v>
      </c>
      <c r="F35" s="12">
        <v>1075</v>
      </c>
      <c r="G35" s="12">
        <v>1224</v>
      </c>
      <c r="H35" s="12">
        <v>845</v>
      </c>
      <c r="I35" s="12">
        <v>975</v>
      </c>
      <c r="J35" s="12">
        <v>1019</v>
      </c>
      <c r="K35" s="12">
        <v>865</v>
      </c>
      <c r="L35" s="12">
        <v>849</v>
      </c>
      <c r="M35" s="8">
        <f t="shared" si="1"/>
        <v>-0.37847730600292828</v>
      </c>
      <c r="N35" s="8">
        <f t="shared" si="2"/>
        <v>-1.8497109826589586E-2</v>
      </c>
      <c r="P35" s="9" t="s">
        <v>36</v>
      </c>
      <c r="Q35" s="12">
        <v>5</v>
      </c>
      <c r="R35" s="14">
        <f t="shared" si="3"/>
        <v>7.4560095436922158E-4</v>
      </c>
      <c r="S35" s="15">
        <f t="shared" si="4"/>
        <v>0.99895615866388332</v>
      </c>
    </row>
    <row r="36" spans="2:19" x14ac:dyDescent="0.4">
      <c r="B36" s="9" t="s">
        <v>36</v>
      </c>
      <c r="C36" s="12">
        <v>23</v>
      </c>
      <c r="D36" s="12">
        <v>11</v>
      </c>
      <c r="E36" s="12">
        <v>12</v>
      </c>
      <c r="F36" s="12">
        <v>13</v>
      </c>
      <c r="G36" s="12">
        <v>19</v>
      </c>
      <c r="H36" s="12">
        <v>12</v>
      </c>
      <c r="I36" s="12">
        <v>10</v>
      </c>
      <c r="J36" s="12">
        <v>10</v>
      </c>
      <c r="K36" s="12">
        <v>18</v>
      </c>
      <c r="L36" s="12">
        <v>5</v>
      </c>
      <c r="M36" s="8">
        <f t="shared" si="1"/>
        <v>-0.78260869565217395</v>
      </c>
      <c r="N36" s="8">
        <f t="shared" si="2"/>
        <v>-0.72222222222222221</v>
      </c>
      <c r="P36" s="9" t="s">
        <v>6</v>
      </c>
      <c r="Q36" s="12">
        <v>4</v>
      </c>
      <c r="R36" s="14">
        <f t="shared" si="3"/>
        <v>5.9648076349537731E-4</v>
      </c>
      <c r="S36" s="15">
        <f t="shared" si="4"/>
        <v>0.99955263942737871</v>
      </c>
    </row>
    <row r="37" spans="2:19" x14ac:dyDescent="0.4">
      <c r="B37" s="9" t="s">
        <v>17</v>
      </c>
      <c r="C37" s="12">
        <v>178</v>
      </c>
      <c r="D37" s="12">
        <v>202</v>
      </c>
      <c r="E37" s="12">
        <v>215</v>
      </c>
      <c r="F37" s="12">
        <v>160</v>
      </c>
      <c r="G37" s="12">
        <v>125</v>
      </c>
      <c r="H37" s="12">
        <v>134</v>
      </c>
      <c r="I37" s="12">
        <v>107</v>
      </c>
      <c r="J37" s="12">
        <v>87</v>
      </c>
      <c r="K37" s="12">
        <v>115</v>
      </c>
      <c r="L37" s="12">
        <v>127</v>
      </c>
      <c r="M37" s="8">
        <f t="shared" si="1"/>
        <v>-0.2865168539325843</v>
      </c>
      <c r="N37" s="8">
        <f t="shared" si="2"/>
        <v>0.10434782608695659</v>
      </c>
      <c r="P37" s="9" t="s">
        <v>23</v>
      </c>
      <c r="Q37" s="12">
        <v>3</v>
      </c>
      <c r="R37" s="14">
        <f t="shared" si="3"/>
        <v>4.4736057262153298E-4</v>
      </c>
      <c r="S37" s="15">
        <f t="shared" si="4"/>
        <v>1.0000000000000002</v>
      </c>
    </row>
    <row r="38" spans="2:19" x14ac:dyDescent="0.4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Q38">
        <f>SUM(Q5:Q37)</f>
        <v>6706</v>
      </c>
    </row>
  </sheetData>
  <sortState xmlns:xlrd2="http://schemas.microsoft.com/office/spreadsheetml/2017/richdata2" ref="B6:N37">
    <sortCondition ref="B5:B37"/>
  </sortState>
  <mergeCells count="2">
    <mergeCell ref="B2:L2"/>
    <mergeCell ref="M2:N2"/>
  </mergeCells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B 4 d t W s P F S M K l A A A A 9 g A A A B I A H A B D b 2 5 m a W c v U G F j a 2 F n Z S 5 4 b W w g o h g A K K A U A A A A A A A A A A A A A A A A A A A A A A A A A A A A h Y 9 B D o I w F E S v Q r q n L Y i J I Z + S 6 F Y S o 4 l x 2 5 Q K D V A I L Z a 7 u f B I X k G M o u 5 c z p u 3 m L l f b 5 C O T e 1 d Z G 9 U q x M U Y I o 8 q U W b K 1 0 k a L B n f 4 V S B j s u K l 5 I b 5 K 1 i U e T J 6 i 0 t o s J c c 5 h t 8 B t X 5 C Q 0 o C c s u 1 B l L L h 6 C O r / 7 K v t L F c C 4 k Y H F 9 j W I i D i O K I L j E F M k P I l P 4 K 4 b T 3 2 f 5 A 2 A y 1 H X r J O u u v 9 0 D m C O T 9 g T 0 A U E s D B B Q A A g A I A A e H b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H h 2 1 a K I p H u A 4 A A A A R A A A A E w A c A E Z v c m 1 1 b G F z L 1 N l Y 3 R p b 2 4 x L m 0 g o h g A K K A U A A A A A A A A A A A A A A A A A A A A A A A A A A A A K 0 5 N L s n M z 1 M I h t C G 1 g B Q S w E C L Q A U A A I A C A A H h 2 1 a w 8 V I w q U A A A D 2 A A A A E g A A A A A A A A A A A A A A A A A A A A A A Q 2 9 u Z m l n L 1 B h Y 2 t h Z 2 U u e G 1 s U E s B A i 0 A F A A C A A g A B 4 d t W g / K 6 a u k A A A A 6 Q A A A B M A A A A A A A A A A A A A A A A A 8 Q A A A F t D b 2 5 0 Z W 5 0 X 1 R 5 c G V z X S 5 4 b W x Q S w E C L Q A U A A I A C A A H h 2 1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L Q y w v h T q N E S h 9 T i 0 + L W b T w A A A A A C A A A A A A A D Z g A A w A A A A B A A A A B e 5 u Q s y p 2 i O T m o W z b Z 3 7 a h A A A A A A S A A A C g A A A A E A A A A J 3 p l V O G 5 c g 0 I n d Y 2 L 5 u x + h Q A A A A X p s 9 U O G p x O e f a w r h 4 W H W d e d g M c R 9 l g s y 3 q y Y i 6 s T H r Z E B n r K 3 0 V m m / B E m p b a D 6 z 7 r v P L q m x 8 s T M h E N z J V 9 z 1 S Z j Y W o 2 F L 8 C O I W V c l 2 F B Z O g U A A A A t y 5 H U Q 9 c b / E y y n Z W d 5 d M B a u R b s M = < / D a t a M a s h u p > 
</file>

<file path=customXml/itemProps1.xml><?xml version="1.0" encoding="utf-8"?>
<ds:datastoreItem xmlns:ds="http://schemas.openxmlformats.org/officeDocument/2006/customXml" ds:itemID="{3B5BA360-9701-461A-93F7-4561F98714F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Furto em veículo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Regimar.Campos</dc:creator>
  <cp:lastModifiedBy>Regimar.Campos</cp:lastModifiedBy>
  <dcterms:created xsi:type="dcterms:W3CDTF">2025-01-14T20:20:50Z</dcterms:created>
  <dcterms:modified xsi:type="dcterms:W3CDTF">2025-09-08T15:23:09Z</dcterms:modified>
</cp:coreProperties>
</file>