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6ABEBF11-2E48-4472-89C6-032238A789B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iscriminação racial - INJURIA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29" l="1"/>
  <c r="R31" i="29" s="1"/>
  <c r="R16" i="29"/>
  <c r="R15" i="29"/>
  <c r="R14" i="29"/>
  <c r="R13" i="29"/>
  <c r="R12" i="29"/>
  <c r="R33" i="29" l="1"/>
  <c r="R32" i="29"/>
  <c r="R34" i="29"/>
  <c r="R35" i="29"/>
  <c r="R22" i="29"/>
  <c r="R30" i="29"/>
  <c r="R36" i="29"/>
  <c r="R17" i="29"/>
  <c r="R37" i="29"/>
  <c r="R18" i="29"/>
  <c r="R19" i="29"/>
  <c r="R20" i="29"/>
  <c r="R21" i="29"/>
  <c r="R23" i="29"/>
  <c r="R24" i="29"/>
  <c r="R5" i="29"/>
  <c r="S5" i="29" s="1"/>
  <c r="R25" i="29"/>
  <c r="R6" i="29"/>
  <c r="R26" i="29"/>
  <c r="R7" i="29"/>
  <c r="R27" i="29"/>
  <c r="R8" i="29"/>
  <c r="R28" i="29"/>
  <c r="R9" i="29"/>
  <c r="R29" i="29"/>
  <c r="R10" i="29"/>
  <c r="R11" i="29"/>
  <c r="S6" i="29" l="1"/>
  <c r="S7" i="29" s="1"/>
  <c r="S8" i="29" s="1"/>
  <c r="S9" i="29" s="1"/>
  <c r="S10" i="29" s="1"/>
  <c r="S11" i="29" s="1"/>
  <c r="S12" i="29" s="1"/>
  <c r="S13" i="29" s="1"/>
  <c r="S14" i="29" s="1"/>
  <c r="S15" i="29" s="1"/>
  <c r="S16" i="29" s="1"/>
  <c r="S17" i="29" s="1"/>
  <c r="S18" i="29" s="1"/>
  <c r="S19" i="29" s="1"/>
  <c r="S20" i="29" s="1"/>
  <c r="S21" i="29" s="1"/>
  <c r="S22" i="29" s="1"/>
  <c r="S23" i="29" s="1"/>
  <c r="S24" i="29" s="1"/>
  <c r="S25" i="29" s="1"/>
  <c r="S26" i="29" s="1"/>
  <c r="S27" i="29" s="1"/>
  <c r="S28" i="29" s="1"/>
  <c r="S29" i="29" s="1"/>
  <c r="S30" i="29" s="1"/>
  <c r="S31" i="29" s="1"/>
  <c r="S32" i="29" s="1"/>
  <c r="S33" i="29" s="1"/>
  <c r="S34" i="29" s="1"/>
  <c r="S35" i="29" s="1"/>
  <c r="S36" i="29" s="1"/>
  <c r="S37" i="29" s="1"/>
  <c r="N37" i="29" l="1"/>
  <c r="M37" i="29"/>
  <c r="N36" i="29"/>
  <c r="M36" i="29"/>
  <c r="N35" i="29"/>
  <c r="M35" i="29"/>
  <c r="N34" i="29"/>
  <c r="M34" i="29"/>
  <c r="N33" i="29"/>
  <c r="M33" i="29"/>
  <c r="N32" i="29"/>
  <c r="M32" i="29"/>
  <c r="N31" i="29"/>
  <c r="M31" i="29"/>
  <c r="N30" i="29"/>
  <c r="M30" i="29"/>
  <c r="N28" i="29"/>
  <c r="M28" i="29"/>
  <c r="N27" i="29"/>
  <c r="M27" i="29"/>
  <c r="N26" i="29"/>
  <c r="M26" i="29"/>
  <c r="N25" i="29"/>
  <c r="M25" i="29"/>
  <c r="N24" i="29"/>
  <c r="M24" i="29"/>
  <c r="N23" i="29"/>
  <c r="M23" i="29"/>
  <c r="N22" i="29"/>
  <c r="M22" i="29"/>
  <c r="N21" i="29"/>
  <c r="M21" i="29"/>
  <c r="N20" i="29"/>
  <c r="M20" i="29"/>
  <c r="N19" i="29"/>
  <c r="M19" i="29"/>
  <c r="N18" i="29"/>
  <c r="M18" i="29"/>
  <c r="N17" i="29"/>
  <c r="M17" i="29"/>
  <c r="N16" i="29"/>
  <c r="M16" i="29"/>
  <c r="N15" i="29"/>
  <c r="M15" i="29"/>
  <c r="N14" i="29"/>
  <c r="M14" i="29"/>
  <c r="N13" i="29"/>
  <c r="M13" i="29"/>
  <c r="N12" i="29"/>
  <c r="M12" i="29"/>
  <c r="N29" i="29"/>
  <c r="M29" i="29"/>
  <c r="N11" i="29"/>
  <c r="M11" i="29"/>
  <c r="N10" i="29"/>
  <c r="M10" i="29"/>
  <c r="N9" i="29"/>
  <c r="M9" i="29"/>
  <c r="N8" i="29"/>
  <c r="M8" i="29"/>
  <c r="N7" i="29"/>
  <c r="M7" i="29"/>
  <c r="N6" i="29"/>
  <c r="M6" i="29"/>
  <c r="N5" i="29"/>
  <c r="M5" i="29"/>
  <c r="L4" i="29"/>
  <c r="K4" i="29"/>
  <c r="J4" i="29"/>
  <c r="I4" i="29"/>
  <c r="H4" i="29"/>
  <c r="G4" i="29"/>
  <c r="F4" i="29"/>
  <c r="E4" i="29"/>
  <c r="D4" i="29"/>
  <c r="C4" i="29"/>
  <c r="M4" i="29" l="1"/>
  <c r="N4" i="29"/>
</calcChain>
</file>

<file path=xl/sharedStrings.xml><?xml version="1.0" encoding="utf-8"?>
<sst xmlns="http://schemas.openxmlformats.org/spreadsheetml/2006/main" count="74" uniqueCount="41">
  <si>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</si>
  <si>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</si>
  <si>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</si>
  <si>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</si>
  <si>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</si>
  <si>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</si>
  <si>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</si>
  <si>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</si>
  <si>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</si>
  <si>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</si>
  <si>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</si>
  <si>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</si>
  <si>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</si>
  <si>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</si>
  <si>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</si>
  <si>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</si>
  <si>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</si>
  <si>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</si>
  <si>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</si>
  <si>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</si>
  <si>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</si>
  <si>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</si>
  <si>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</si>
  <si>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</si>
  <si>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</si>
  <si>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</si>
  <si>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</si>
  <si>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</si>
  <si>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</si>
  <si>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</si>
  <si>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</si>
  <si>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</si>
  <si>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</si>
  <si>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DISCRIMINAÇÃO RACIAL - INJURIA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</si>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</sst>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9" fontId="3" fillId="0" borderId="6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'Discriminação racial - INJURIA'!$L$3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'Discriminação racial - INJURIA'!$P$5:$P$37</c:f>
              <c:strCache>
                <c:ptCount val="33"/>
                <c:pt idx="0">
                  <c:v>Brasília</c:v>
                </c:pt>
                <c:pt idx="1">
                  <c:v>Ceilândia</c:v>
                </c:pt>
                <c:pt idx="2">
                  <c:v>Taguatinga</c:v>
                </c:pt>
                <c:pt idx="3">
                  <c:v>Samambaia</c:v>
                </c:pt>
                <c:pt idx="4">
                  <c:v>Planaltina</c:v>
                </c:pt>
                <c:pt idx="5">
                  <c:v>Gama</c:v>
                </c:pt>
                <c:pt idx="6">
                  <c:v>Guará</c:v>
                </c:pt>
                <c:pt idx="7">
                  <c:v>Recanto das Emas</c:v>
                </c:pt>
                <c:pt idx="8">
                  <c:v>São Sebastião</c:v>
                </c:pt>
                <c:pt idx="9">
                  <c:v>Santa Maria</c:v>
                </c:pt>
                <c:pt idx="10">
                  <c:v>Sobradinho</c:v>
                </c:pt>
                <c:pt idx="11">
                  <c:v>Paranoá</c:v>
                </c:pt>
                <c:pt idx="12">
                  <c:v>Brazlândia</c:v>
                </c:pt>
                <c:pt idx="13">
                  <c:v>Águas Claras</c:v>
                </c:pt>
                <c:pt idx="14">
                  <c:v>Sobradinho II</c:v>
                </c:pt>
                <c:pt idx="15">
                  <c:v>Sudoeste/Octogonal</c:v>
                </c:pt>
                <c:pt idx="16">
                  <c:v>SCIA/Estrutural</c:v>
                </c:pt>
                <c:pt idx="17">
                  <c:v>Vicente Pires</c:v>
                </c:pt>
                <c:pt idx="18">
                  <c:v>Riacho Fundo II</c:v>
                </c:pt>
                <c:pt idx="19">
                  <c:v>Cruzeiro</c:v>
                </c:pt>
                <c:pt idx="20">
                  <c:v>Núcleo Bandeirante</c:v>
                </c:pt>
                <c:pt idx="21">
                  <c:v>Sol Nascente/Pôr do Sol</c:v>
                </c:pt>
                <c:pt idx="22">
                  <c:v>Itapoã</c:v>
                </c:pt>
                <c:pt idx="23">
                  <c:v>Lago Sul</c:v>
                </c:pt>
                <c:pt idx="24">
                  <c:v>Riacho Fundo</c:v>
                </c:pt>
                <c:pt idx="25">
                  <c:v>SIA</c:v>
                </c:pt>
                <c:pt idx="26">
                  <c:v>Lago Norte</c:v>
                </c:pt>
                <c:pt idx="27">
                  <c:v>Arniqueira</c:v>
                </c:pt>
                <c:pt idx="28">
                  <c:v>Jardim Botânico</c:v>
                </c:pt>
                <c:pt idx="29">
                  <c:v>Candangolândia</c:v>
                </c:pt>
                <c:pt idx="30">
                  <c:v>Fercal</c:v>
                </c:pt>
                <c:pt idx="31">
                  <c:v>Park Way</c:v>
                </c:pt>
                <c:pt idx="32">
                  <c:v>Varjão</c:v>
                </c:pt>
              </c:strCache>
            </c:strRef>
          </c:cat>
          <c:val>
            <c:numRef>
              <c:f>'Discriminação racial - INJURIA'!$Q$5:$Q$37</c:f>
              <c:numCache>
                <c:formatCode>#,##0</c:formatCode>
                <c:ptCount val="33"/>
                <c:pt idx="0">
                  <c:v>107</c:v>
                </c:pt>
                <c:pt idx="1">
                  <c:v>79</c:v>
                </c:pt>
                <c:pt idx="2">
                  <c:v>55</c:v>
                </c:pt>
                <c:pt idx="3">
                  <c:v>47</c:v>
                </c:pt>
                <c:pt idx="4">
                  <c:v>42</c:v>
                </c:pt>
                <c:pt idx="5">
                  <c:v>37</c:v>
                </c:pt>
                <c:pt idx="6">
                  <c:v>34</c:v>
                </c:pt>
                <c:pt idx="7">
                  <c:v>30</c:v>
                </c:pt>
                <c:pt idx="8">
                  <c:v>28</c:v>
                </c:pt>
                <c:pt idx="9">
                  <c:v>26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D-5715-4CF5-AE59-6A2C2C609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8398224"/>
        <c:axId val="178399792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'Discriminação racial - INJURIA'!$P$5:$P$37</c:f>
              <c:strCache>
                <c:ptCount val="33"/>
                <c:pt idx="0">
                  <c:v>Brasília</c:v>
                </c:pt>
                <c:pt idx="1">
                  <c:v>Ceilândia</c:v>
                </c:pt>
                <c:pt idx="2">
                  <c:v>Taguatinga</c:v>
                </c:pt>
                <c:pt idx="3">
                  <c:v>Samambaia</c:v>
                </c:pt>
                <c:pt idx="4">
                  <c:v>Planaltina</c:v>
                </c:pt>
                <c:pt idx="5">
                  <c:v>Gama</c:v>
                </c:pt>
                <c:pt idx="6">
                  <c:v>Guará</c:v>
                </c:pt>
                <c:pt idx="7">
                  <c:v>Recanto das Emas</c:v>
                </c:pt>
                <c:pt idx="8">
                  <c:v>São Sebastião</c:v>
                </c:pt>
                <c:pt idx="9">
                  <c:v>Santa Maria</c:v>
                </c:pt>
                <c:pt idx="10">
                  <c:v>Sobradinho</c:v>
                </c:pt>
                <c:pt idx="11">
                  <c:v>Paranoá</c:v>
                </c:pt>
                <c:pt idx="12">
                  <c:v>Brazlândia</c:v>
                </c:pt>
                <c:pt idx="13">
                  <c:v>Águas Claras</c:v>
                </c:pt>
                <c:pt idx="14">
                  <c:v>Sobradinho II</c:v>
                </c:pt>
                <c:pt idx="15">
                  <c:v>Sudoeste/Octogonal</c:v>
                </c:pt>
                <c:pt idx="16">
                  <c:v>SCIA/Estrutural</c:v>
                </c:pt>
                <c:pt idx="17">
                  <c:v>Vicente Pires</c:v>
                </c:pt>
                <c:pt idx="18">
                  <c:v>Riacho Fundo II</c:v>
                </c:pt>
                <c:pt idx="19">
                  <c:v>Cruzeiro</c:v>
                </c:pt>
                <c:pt idx="20">
                  <c:v>Núcleo Bandeirante</c:v>
                </c:pt>
                <c:pt idx="21">
                  <c:v>Sol Nascente/Pôr do Sol</c:v>
                </c:pt>
                <c:pt idx="22">
                  <c:v>Itapoã</c:v>
                </c:pt>
                <c:pt idx="23">
                  <c:v>Lago Sul</c:v>
                </c:pt>
                <c:pt idx="24">
                  <c:v>Riacho Fundo</c:v>
                </c:pt>
                <c:pt idx="25">
                  <c:v>SIA</c:v>
                </c:pt>
                <c:pt idx="26">
                  <c:v>Lago Norte</c:v>
                </c:pt>
                <c:pt idx="27">
                  <c:v>Arniqueira</c:v>
                </c:pt>
                <c:pt idx="28">
                  <c:v>Jardim Botânico</c:v>
                </c:pt>
                <c:pt idx="29">
                  <c:v>Candangolândia</c:v>
                </c:pt>
                <c:pt idx="30">
                  <c:v>Fercal</c:v>
                </c:pt>
                <c:pt idx="31">
                  <c:v>Park Way</c:v>
                </c:pt>
                <c:pt idx="32">
                  <c:v>Varjão</c:v>
                </c:pt>
              </c:strCache>
            </c:strRef>
          </c:cat>
          <c:val>
            <c:numRef>
              <c:f>'Discriminação racial - INJURIA'!$S$5:$S$37</c:f>
              <c:numCache>
                <c:formatCode>0%</c:formatCode>
                <c:ptCount val="33"/>
                <c:pt idx="0">
                  <c:v>0.15155807365439095</c:v>
                </c:pt>
                <c:pt idx="1">
                  <c:v>0.26345609065155806</c:v>
                </c:pt>
                <c:pt idx="2">
                  <c:v>0.34135977337110479</c:v>
                </c:pt>
                <c:pt idx="3">
                  <c:v>0.40793201133144474</c:v>
                </c:pt>
                <c:pt idx="4">
                  <c:v>0.46742209631728043</c:v>
                </c:pt>
                <c:pt idx="5">
                  <c:v>0.51983002832861192</c:v>
                </c:pt>
                <c:pt idx="6">
                  <c:v>0.56798866855524077</c:v>
                </c:pt>
                <c:pt idx="7">
                  <c:v>0.61048158640226624</c:v>
                </c:pt>
                <c:pt idx="8">
                  <c:v>0.65014164305949007</c:v>
                </c:pt>
                <c:pt idx="9">
                  <c:v>0.68696883852691215</c:v>
                </c:pt>
                <c:pt idx="10">
                  <c:v>0.72096317280453259</c:v>
                </c:pt>
                <c:pt idx="11">
                  <c:v>0.7535410764872521</c:v>
                </c:pt>
                <c:pt idx="12">
                  <c:v>0.77762039660056659</c:v>
                </c:pt>
                <c:pt idx="13">
                  <c:v>0.80028328611898014</c:v>
                </c:pt>
                <c:pt idx="14">
                  <c:v>0.82152974504249288</c:v>
                </c:pt>
                <c:pt idx="15">
                  <c:v>0.83994334277620397</c:v>
                </c:pt>
                <c:pt idx="16">
                  <c:v>0.85694050991501414</c:v>
                </c:pt>
                <c:pt idx="17">
                  <c:v>0.8739376770538243</c:v>
                </c:pt>
                <c:pt idx="18">
                  <c:v>0.88951841359773365</c:v>
                </c:pt>
                <c:pt idx="19">
                  <c:v>0.90368271954674217</c:v>
                </c:pt>
                <c:pt idx="20">
                  <c:v>0.91643059490084977</c:v>
                </c:pt>
                <c:pt idx="21">
                  <c:v>0.92917847025495737</c:v>
                </c:pt>
                <c:pt idx="22">
                  <c:v>0.94050991501416414</c:v>
                </c:pt>
                <c:pt idx="23">
                  <c:v>0.95184135977337092</c:v>
                </c:pt>
                <c:pt idx="24">
                  <c:v>0.9631728045325777</c:v>
                </c:pt>
                <c:pt idx="25">
                  <c:v>0.97308781869688366</c:v>
                </c:pt>
                <c:pt idx="26">
                  <c:v>0.98158640226628879</c:v>
                </c:pt>
                <c:pt idx="27">
                  <c:v>0.988668555240793</c:v>
                </c:pt>
                <c:pt idx="28">
                  <c:v>0.99433427762039639</c:v>
                </c:pt>
                <c:pt idx="29">
                  <c:v>0.99716713881019814</c:v>
                </c:pt>
                <c:pt idx="30">
                  <c:v>0.99999999999999989</c:v>
                </c:pt>
                <c:pt idx="31">
                  <c:v>0.99999999999999989</c:v>
                </c:pt>
                <c:pt idx="32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5715-4CF5-AE59-6A2C2C609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02928"/>
        <c:axId val="178398616"/>
      </c:lineChart>
      <c:catAx>
        <c:axId val="1783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399792"/>
        <c:crosses val="autoZero"/>
        <c:auto val="1"/>
        <c:lblAlgn val="ctr"/>
        <c:lblOffset val="100"/>
        <c:noMultiLvlLbl val="0"/>
      </c:catAx>
      <c:valAx>
        <c:axId val="1783997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398224"/>
        <c:crosses val="autoZero"/>
        <c:crossBetween val="between"/>
      </c:valAx>
      <c:valAx>
        <c:axId val="1783986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402928"/>
        <c:crosses val="max"/>
        <c:crossBetween val="between"/>
      </c:valAx>
      <c:catAx>
        <c:axId val="17840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3986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44</xdr:row>
      <xdr:rowOff>47625</xdr:rowOff>
    </xdr:from>
    <xdr:to>
      <xdr:col>16</xdr:col>
      <xdr:colOff>606728</xdr:colOff>
      <xdr:row>70</xdr:row>
      <xdr:rowOff>52764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124B7B-127A-462E-90A9-5A2EBEAF7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</sheetPr>
  <dimension ref="B1:S38"/>
  <sheetViews>
    <sheetView showGridLines="0" tabSelected="1" zoomScale="80" zoomScaleNormal="80" workbookViewId="0">
      <selection activeCell="U44" sqref="U44"/>
    </sheetView>
  </sheetViews>
  <sheetFormatPr defaultRowHeight="14.6" x14ac:dyDescent="0.4"/>
  <cols>
    <col min="2" max="2" width="22.4609375" bestFit="1" customWidth="1"/>
  </cols>
  <sheetData>
    <row r="1" spans="2:19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9" x14ac:dyDescent="0.4">
      <c r="B2" s="17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20" t="s">
        <v>2</v>
      </c>
      <c r="N2" s="21"/>
    </row>
    <row r="3" spans="2:19" ht="25.3" thickBot="1" x14ac:dyDescent="0.45">
      <c r="B3" s="2" t="s">
        <v>18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9" ht="15" thickBot="1" x14ac:dyDescent="0.45">
      <c r="B4" s="3" t="s">
        <v>3</v>
      </c>
      <c r="C4" s="11">
        <f t="shared" ref="C4:L4" si="0">SUM(C5:C37)</f>
        <v>378</v>
      </c>
      <c r="D4" s="12">
        <f t="shared" si="0"/>
        <v>433</v>
      </c>
      <c r="E4" s="12">
        <f t="shared" si="0"/>
        <v>419</v>
      </c>
      <c r="F4" s="12">
        <f t="shared" si="0"/>
        <v>449</v>
      </c>
      <c r="G4" s="12">
        <f t="shared" si="0"/>
        <v>467</v>
      </c>
      <c r="H4" s="12">
        <f t="shared" si="0"/>
        <v>436</v>
      </c>
      <c r="I4" s="12">
        <f t="shared" si="0"/>
        <v>581</v>
      </c>
      <c r="J4" s="12">
        <f t="shared" si="0"/>
        <v>644</v>
      </c>
      <c r="K4" s="12">
        <f t="shared" si="0"/>
        <v>741</v>
      </c>
      <c r="L4" s="12">
        <f t="shared" si="0"/>
        <v>706</v>
      </c>
      <c r="M4" s="6">
        <f t="shared" ref="M4:M37" si="1">IFERROR((L4/C4)-1,"")</f>
        <v>0.86772486772486768</v>
      </c>
      <c r="N4" s="6">
        <f t="shared" ref="N4:N37" si="2">IFERROR((L4/K4)-1,"")</f>
        <v>-4.7233468286099867E-2</v>
      </c>
      <c r="P4" t="s">
        <v>34</v>
      </c>
      <c r="Q4" t="s">
        <v>35</v>
      </c>
    </row>
    <row r="5" spans="2:19" ht="15" thickTop="1" x14ac:dyDescent="0.4">
      <c r="B5" s="10" t="s">
        <v>20</v>
      </c>
      <c r="C5" s="7">
        <v>16</v>
      </c>
      <c r="D5" s="7">
        <v>16</v>
      </c>
      <c r="E5" s="7">
        <v>14</v>
      </c>
      <c r="F5" s="13">
        <v>12</v>
      </c>
      <c r="G5" s="13">
        <v>11</v>
      </c>
      <c r="H5" s="13">
        <v>15</v>
      </c>
      <c r="I5" s="13">
        <v>26</v>
      </c>
      <c r="J5" s="13">
        <v>10</v>
      </c>
      <c r="K5" s="13">
        <v>28</v>
      </c>
      <c r="L5" s="13">
        <v>16</v>
      </c>
      <c r="M5" s="8">
        <f t="shared" si="1"/>
        <v>0</v>
      </c>
      <c r="N5" s="8">
        <f t="shared" si="2"/>
        <v>-0.4285714285714286</v>
      </c>
      <c r="P5" s="10" t="s">
        <v>21</v>
      </c>
      <c r="Q5" s="13">
        <v>107</v>
      </c>
      <c r="R5" s="15">
        <f t="shared" ref="R5:R37" si="3">Q5/Q$38</f>
        <v>0.15155807365439095</v>
      </c>
      <c r="S5" s="16">
        <f>R5</f>
        <v>0.15155807365439095</v>
      </c>
    </row>
    <row r="6" spans="2:19" x14ac:dyDescent="0.4">
      <c r="B6" s="10" t="s">
        <v>4</v>
      </c>
      <c r="C6" s="14"/>
      <c r="D6" s="14"/>
      <c r="E6" s="14"/>
      <c r="F6" s="14"/>
      <c r="G6" s="14"/>
      <c r="H6" s="13">
        <v>3</v>
      </c>
      <c r="I6" s="13">
        <v>9</v>
      </c>
      <c r="J6" s="13">
        <v>12</v>
      </c>
      <c r="K6" s="13">
        <v>9</v>
      </c>
      <c r="L6" s="13">
        <v>5</v>
      </c>
      <c r="M6" s="8" t="str">
        <f t="shared" si="1"/>
        <v/>
      </c>
      <c r="N6" s="9">
        <f t="shared" si="2"/>
        <v>-0.44444444444444442</v>
      </c>
      <c r="P6" s="10" t="s">
        <v>24</v>
      </c>
      <c r="Q6" s="13">
        <v>79</v>
      </c>
      <c r="R6" s="15">
        <f t="shared" si="3"/>
        <v>0.11189801699716714</v>
      </c>
      <c r="S6" s="16">
        <f>S5+R6</f>
        <v>0.26345609065155806</v>
      </c>
    </row>
    <row r="7" spans="2:19" x14ac:dyDescent="0.4">
      <c r="B7" s="10" t="s">
        <v>21</v>
      </c>
      <c r="C7" s="7">
        <v>68</v>
      </c>
      <c r="D7" s="7">
        <v>72</v>
      </c>
      <c r="E7" s="7">
        <v>66</v>
      </c>
      <c r="F7" s="13">
        <v>56</v>
      </c>
      <c r="G7" s="13">
        <v>79</v>
      </c>
      <c r="H7" s="13">
        <v>49</v>
      </c>
      <c r="I7" s="13">
        <v>79</v>
      </c>
      <c r="J7" s="13">
        <v>97</v>
      </c>
      <c r="K7" s="13">
        <v>103</v>
      </c>
      <c r="L7" s="13">
        <v>107</v>
      </c>
      <c r="M7" s="9">
        <f t="shared" si="1"/>
        <v>0.57352941176470584</v>
      </c>
      <c r="N7" s="9">
        <f t="shared" si="2"/>
        <v>3.8834951456310662E-2</v>
      </c>
      <c r="P7" s="10" t="s">
        <v>16</v>
      </c>
      <c r="Q7" s="13">
        <v>55</v>
      </c>
      <c r="R7" s="15">
        <f t="shared" si="3"/>
        <v>7.7903682719546744E-2</v>
      </c>
      <c r="S7" s="16">
        <f t="shared" ref="S7:S37" si="4">S6+R7</f>
        <v>0.34135977337110479</v>
      </c>
    </row>
    <row r="8" spans="2:19" x14ac:dyDescent="0.4">
      <c r="B8" s="10" t="s">
        <v>22</v>
      </c>
      <c r="C8" s="7">
        <v>5</v>
      </c>
      <c r="D8" s="7">
        <v>6</v>
      </c>
      <c r="E8" s="7">
        <v>4</v>
      </c>
      <c r="F8" s="13">
        <v>10</v>
      </c>
      <c r="G8" s="13">
        <v>5</v>
      </c>
      <c r="H8" s="13">
        <v>6</v>
      </c>
      <c r="I8" s="13">
        <v>8</v>
      </c>
      <c r="J8" s="13">
        <v>9</v>
      </c>
      <c r="K8" s="13">
        <v>12</v>
      </c>
      <c r="L8" s="13">
        <v>17</v>
      </c>
      <c r="M8" s="9">
        <f t="shared" si="1"/>
        <v>2.4</v>
      </c>
      <c r="N8" s="9">
        <f t="shared" si="2"/>
        <v>0.41666666666666674</v>
      </c>
      <c r="P8" s="10" t="s">
        <v>13</v>
      </c>
      <c r="Q8" s="13">
        <v>47</v>
      </c>
      <c r="R8" s="15">
        <f t="shared" si="3"/>
        <v>6.6572237960339939E-2</v>
      </c>
      <c r="S8" s="16">
        <f t="shared" si="4"/>
        <v>0.40793201133144474</v>
      </c>
    </row>
    <row r="9" spans="2:19" x14ac:dyDescent="0.4">
      <c r="B9" s="10" t="s">
        <v>23</v>
      </c>
      <c r="C9" s="7">
        <v>3</v>
      </c>
      <c r="D9" s="7">
        <v>2</v>
      </c>
      <c r="E9" s="7">
        <v>4</v>
      </c>
      <c r="F9" s="13">
        <v>1</v>
      </c>
      <c r="G9" s="13">
        <v>4</v>
      </c>
      <c r="H9" s="13">
        <v>8</v>
      </c>
      <c r="I9" s="13">
        <v>1</v>
      </c>
      <c r="J9" s="13">
        <v>1</v>
      </c>
      <c r="K9" s="13">
        <v>0</v>
      </c>
      <c r="L9" s="13">
        <v>2</v>
      </c>
      <c r="M9" s="9">
        <f t="shared" si="1"/>
        <v>-0.33333333333333337</v>
      </c>
      <c r="N9" s="9" t="str">
        <f t="shared" si="2"/>
        <v/>
      </c>
      <c r="P9" s="10" t="s">
        <v>11</v>
      </c>
      <c r="Q9" s="13">
        <v>42</v>
      </c>
      <c r="R9" s="15">
        <f t="shared" si="3"/>
        <v>5.9490084985835696E-2</v>
      </c>
      <c r="S9" s="16">
        <f t="shared" si="4"/>
        <v>0.46742209631728043</v>
      </c>
    </row>
    <row r="10" spans="2:19" x14ac:dyDescent="0.4">
      <c r="B10" s="10" t="s">
        <v>24</v>
      </c>
      <c r="C10" s="7">
        <v>51</v>
      </c>
      <c r="D10" s="7">
        <v>62</v>
      </c>
      <c r="E10" s="7">
        <v>55</v>
      </c>
      <c r="F10" s="13">
        <v>65</v>
      </c>
      <c r="G10" s="13">
        <v>62</v>
      </c>
      <c r="H10" s="13">
        <v>46</v>
      </c>
      <c r="I10" s="13">
        <v>69</v>
      </c>
      <c r="J10" s="13">
        <v>69</v>
      </c>
      <c r="K10" s="13">
        <v>88</v>
      </c>
      <c r="L10" s="13">
        <v>79</v>
      </c>
      <c r="M10" s="9">
        <f t="shared" si="1"/>
        <v>0.5490196078431373</v>
      </c>
      <c r="N10" s="9">
        <f t="shared" si="2"/>
        <v>-0.10227272727272729</v>
      </c>
      <c r="P10" s="10" t="s">
        <v>7</v>
      </c>
      <c r="Q10" s="13">
        <v>37</v>
      </c>
      <c r="R10" s="15">
        <f t="shared" si="3"/>
        <v>5.2407932011331447E-2</v>
      </c>
      <c r="S10" s="16">
        <f t="shared" si="4"/>
        <v>0.51983002832861192</v>
      </c>
    </row>
    <row r="11" spans="2:19" x14ac:dyDescent="0.4">
      <c r="B11" s="10" t="s">
        <v>5</v>
      </c>
      <c r="C11" s="7">
        <v>4</v>
      </c>
      <c r="D11" s="7">
        <v>1</v>
      </c>
      <c r="E11" s="7">
        <v>4</v>
      </c>
      <c r="F11" s="13">
        <v>2</v>
      </c>
      <c r="G11" s="13">
        <v>1</v>
      </c>
      <c r="H11" s="13">
        <v>3</v>
      </c>
      <c r="I11" s="13">
        <v>5</v>
      </c>
      <c r="J11" s="13">
        <v>5</v>
      </c>
      <c r="K11" s="13">
        <v>9</v>
      </c>
      <c r="L11" s="13">
        <v>10</v>
      </c>
      <c r="M11" s="9">
        <f t="shared" si="1"/>
        <v>1.5</v>
      </c>
      <c r="N11" s="9">
        <f t="shared" si="2"/>
        <v>0.11111111111111116</v>
      </c>
      <c r="P11" s="10" t="s">
        <v>25</v>
      </c>
      <c r="Q11" s="13">
        <v>34</v>
      </c>
      <c r="R11" s="15">
        <f t="shared" si="3"/>
        <v>4.8158640226628892E-2</v>
      </c>
      <c r="S11" s="16">
        <f t="shared" si="4"/>
        <v>0.56798866855524077</v>
      </c>
    </row>
    <row r="12" spans="2:19" x14ac:dyDescent="0.4">
      <c r="B12" s="10" t="s">
        <v>6</v>
      </c>
      <c r="C12" s="7">
        <v>2</v>
      </c>
      <c r="D12" s="7">
        <v>0</v>
      </c>
      <c r="E12" s="7">
        <v>2</v>
      </c>
      <c r="F12" s="13">
        <v>3</v>
      </c>
      <c r="G12" s="13">
        <v>0</v>
      </c>
      <c r="H12" s="13">
        <v>2</v>
      </c>
      <c r="I12" s="13">
        <v>3</v>
      </c>
      <c r="J12" s="13">
        <v>5</v>
      </c>
      <c r="K12" s="13">
        <v>2</v>
      </c>
      <c r="L12" s="13">
        <v>2</v>
      </c>
      <c r="M12" s="9">
        <f t="shared" si="1"/>
        <v>0</v>
      </c>
      <c r="N12" s="9">
        <f t="shared" si="2"/>
        <v>0</v>
      </c>
      <c r="P12" s="10" t="s">
        <v>30</v>
      </c>
      <c r="Q12" s="13">
        <v>30</v>
      </c>
      <c r="R12" s="15">
        <f t="shared" si="3"/>
        <v>4.2492917847025496E-2</v>
      </c>
      <c r="S12" s="16">
        <f t="shared" si="4"/>
        <v>0.61048158640226624</v>
      </c>
    </row>
    <row r="13" spans="2:19" x14ac:dyDescent="0.4">
      <c r="B13" s="10" t="s">
        <v>7</v>
      </c>
      <c r="C13" s="7">
        <v>16</v>
      </c>
      <c r="D13" s="7">
        <v>22</v>
      </c>
      <c r="E13" s="7">
        <v>25</v>
      </c>
      <c r="F13" s="13">
        <v>18</v>
      </c>
      <c r="G13" s="13">
        <v>25</v>
      </c>
      <c r="H13" s="13">
        <v>23</v>
      </c>
      <c r="I13" s="13">
        <v>29</v>
      </c>
      <c r="J13" s="13">
        <v>39</v>
      </c>
      <c r="K13" s="13">
        <v>32</v>
      </c>
      <c r="L13" s="13">
        <v>37</v>
      </c>
      <c r="M13" s="9">
        <f t="shared" si="1"/>
        <v>1.3125</v>
      </c>
      <c r="N13" s="9">
        <f t="shared" si="2"/>
        <v>0.15625</v>
      </c>
      <c r="P13" s="10" t="s">
        <v>31</v>
      </c>
      <c r="Q13" s="13">
        <v>28</v>
      </c>
      <c r="R13" s="15">
        <f t="shared" si="3"/>
        <v>3.9660056657223795E-2</v>
      </c>
      <c r="S13" s="16">
        <f t="shared" si="4"/>
        <v>0.65014164305949007</v>
      </c>
    </row>
    <row r="14" spans="2:19" x14ac:dyDescent="0.4">
      <c r="B14" s="10" t="s">
        <v>25</v>
      </c>
      <c r="C14" s="7">
        <v>17</v>
      </c>
      <c r="D14" s="7">
        <v>15</v>
      </c>
      <c r="E14" s="7">
        <v>13</v>
      </c>
      <c r="F14" s="13">
        <v>17</v>
      </c>
      <c r="G14" s="13">
        <v>24</v>
      </c>
      <c r="H14" s="13">
        <v>26</v>
      </c>
      <c r="I14" s="13">
        <v>18</v>
      </c>
      <c r="J14" s="13">
        <v>34</v>
      </c>
      <c r="K14" s="13">
        <v>33</v>
      </c>
      <c r="L14" s="13">
        <v>34</v>
      </c>
      <c r="M14" s="9">
        <f t="shared" si="1"/>
        <v>1</v>
      </c>
      <c r="N14" s="9">
        <f t="shared" si="2"/>
        <v>3.0303030303030276E-2</v>
      </c>
      <c r="P14" s="10" t="s">
        <v>14</v>
      </c>
      <c r="Q14" s="13">
        <v>26</v>
      </c>
      <c r="R14" s="15">
        <f t="shared" si="3"/>
        <v>3.6827195467422094E-2</v>
      </c>
      <c r="S14" s="16">
        <f t="shared" si="4"/>
        <v>0.68696883852691215</v>
      </c>
    </row>
    <row r="15" spans="2:19" x14ac:dyDescent="0.4">
      <c r="B15" s="10" t="s">
        <v>26</v>
      </c>
      <c r="C15" s="7">
        <v>9</v>
      </c>
      <c r="D15" s="7">
        <v>9</v>
      </c>
      <c r="E15" s="7">
        <v>5</v>
      </c>
      <c r="F15" s="13">
        <v>7</v>
      </c>
      <c r="G15" s="13">
        <v>6</v>
      </c>
      <c r="H15" s="13">
        <v>8</v>
      </c>
      <c r="I15" s="13">
        <v>12</v>
      </c>
      <c r="J15" s="13">
        <v>9</v>
      </c>
      <c r="K15" s="13">
        <v>9</v>
      </c>
      <c r="L15" s="13">
        <v>8</v>
      </c>
      <c r="M15" s="9">
        <f t="shared" si="1"/>
        <v>-0.11111111111111116</v>
      </c>
      <c r="N15" s="9">
        <f t="shared" si="2"/>
        <v>-0.11111111111111116</v>
      </c>
      <c r="P15" s="10" t="s">
        <v>15</v>
      </c>
      <c r="Q15" s="13">
        <v>24</v>
      </c>
      <c r="R15" s="15">
        <f t="shared" si="3"/>
        <v>3.39943342776204E-2</v>
      </c>
      <c r="S15" s="16">
        <f t="shared" si="4"/>
        <v>0.72096317280453259</v>
      </c>
    </row>
    <row r="16" spans="2:19" x14ac:dyDescent="0.4">
      <c r="B16" s="10" t="s">
        <v>27</v>
      </c>
      <c r="C16" s="7">
        <v>1</v>
      </c>
      <c r="D16" s="7">
        <v>2</v>
      </c>
      <c r="E16" s="7">
        <v>3</v>
      </c>
      <c r="F16" s="13">
        <v>3</v>
      </c>
      <c r="G16" s="13">
        <v>2</v>
      </c>
      <c r="H16" s="13">
        <v>5</v>
      </c>
      <c r="I16" s="13">
        <v>5</v>
      </c>
      <c r="J16" s="13">
        <v>11</v>
      </c>
      <c r="K16" s="13">
        <v>6</v>
      </c>
      <c r="L16" s="13">
        <v>4</v>
      </c>
      <c r="M16" s="9">
        <f t="shared" si="1"/>
        <v>3</v>
      </c>
      <c r="N16" s="9">
        <f t="shared" si="2"/>
        <v>-0.33333333333333337</v>
      </c>
      <c r="P16" s="10" t="s">
        <v>29</v>
      </c>
      <c r="Q16" s="13">
        <v>23</v>
      </c>
      <c r="R16" s="15">
        <f t="shared" si="3"/>
        <v>3.2577903682719546E-2</v>
      </c>
      <c r="S16" s="16">
        <f t="shared" si="4"/>
        <v>0.7535410764872521</v>
      </c>
    </row>
    <row r="17" spans="2:19" x14ac:dyDescent="0.4">
      <c r="B17" s="10" t="s">
        <v>8</v>
      </c>
      <c r="C17" s="7">
        <v>2</v>
      </c>
      <c r="D17" s="7">
        <v>2</v>
      </c>
      <c r="E17" s="7">
        <v>5</v>
      </c>
      <c r="F17" s="13">
        <v>4</v>
      </c>
      <c r="G17" s="13">
        <v>2</v>
      </c>
      <c r="H17" s="13">
        <v>6</v>
      </c>
      <c r="I17" s="13">
        <v>2</v>
      </c>
      <c r="J17" s="13">
        <v>4</v>
      </c>
      <c r="K17" s="13">
        <v>7</v>
      </c>
      <c r="L17" s="13">
        <v>6</v>
      </c>
      <c r="M17" s="9">
        <f t="shared" si="1"/>
        <v>2</v>
      </c>
      <c r="N17" s="9">
        <f t="shared" si="2"/>
        <v>-0.1428571428571429</v>
      </c>
      <c r="P17" s="10" t="s">
        <v>22</v>
      </c>
      <c r="Q17" s="13">
        <v>17</v>
      </c>
      <c r="R17" s="15">
        <f t="shared" si="3"/>
        <v>2.4079320113314446E-2</v>
      </c>
      <c r="S17" s="16">
        <f t="shared" si="4"/>
        <v>0.77762039660056659</v>
      </c>
    </row>
    <row r="18" spans="2:19" x14ac:dyDescent="0.4">
      <c r="B18" s="10" t="s">
        <v>9</v>
      </c>
      <c r="C18" s="7">
        <v>4</v>
      </c>
      <c r="D18" s="7">
        <v>4</v>
      </c>
      <c r="E18" s="7">
        <v>5</v>
      </c>
      <c r="F18" s="13">
        <v>9</v>
      </c>
      <c r="G18" s="13">
        <v>7</v>
      </c>
      <c r="H18" s="13">
        <v>5</v>
      </c>
      <c r="I18" s="13">
        <v>7</v>
      </c>
      <c r="J18" s="13">
        <v>7</v>
      </c>
      <c r="K18" s="13">
        <v>14</v>
      </c>
      <c r="L18" s="13">
        <v>8</v>
      </c>
      <c r="M18" s="9">
        <f t="shared" si="1"/>
        <v>1</v>
      </c>
      <c r="N18" s="9">
        <f t="shared" si="2"/>
        <v>-0.4285714285714286</v>
      </c>
      <c r="P18" s="10" t="s">
        <v>20</v>
      </c>
      <c r="Q18" s="13">
        <v>16</v>
      </c>
      <c r="R18" s="15">
        <f t="shared" si="3"/>
        <v>2.2662889518413599E-2</v>
      </c>
      <c r="S18" s="16">
        <f t="shared" si="4"/>
        <v>0.80028328611898014</v>
      </c>
    </row>
    <row r="19" spans="2:19" x14ac:dyDescent="0.4">
      <c r="B19" s="10" t="s">
        <v>28</v>
      </c>
      <c r="C19" s="7">
        <v>6</v>
      </c>
      <c r="D19" s="7">
        <v>4</v>
      </c>
      <c r="E19" s="7">
        <v>5</v>
      </c>
      <c r="F19" s="13">
        <v>4</v>
      </c>
      <c r="G19" s="13">
        <v>4</v>
      </c>
      <c r="H19" s="13">
        <v>8</v>
      </c>
      <c r="I19" s="13">
        <v>7</v>
      </c>
      <c r="J19" s="13">
        <v>4</v>
      </c>
      <c r="K19" s="13">
        <v>6</v>
      </c>
      <c r="L19" s="13">
        <v>9</v>
      </c>
      <c r="M19" s="9">
        <f t="shared" si="1"/>
        <v>0.5</v>
      </c>
      <c r="N19" s="9">
        <f t="shared" si="2"/>
        <v>0.5</v>
      </c>
      <c r="P19" s="10" t="s">
        <v>39</v>
      </c>
      <c r="Q19" s="13">
        <v>15</v>
      </c>
      <c r="R19" s="15">
        <f t="shared" si="3"/>
        <v>2.1246458923512748E-2</v>
      </c>
      <c r="S19" s="16">
        <f t="shared" si="4"/>
        <v>0.82152974504249288</v>
      </c>
    </row>
    <row r="20" spans="2:19" x14ac:dyDescent="0.4">
      <c r="B20" s="10" t="s">
        <v>29</v>
      </c>
      <c r="C20" s="7">
        <v>11</v>
      </c>
      <c r="D20" s="7">
        <v>9</v>
      </c>
      <c r="E20" s="7">
        <v>11</v>
      </c>
      <c r="F20" s="13">
        <v>8</v>
      </c>
      <c r="G20" s="13">
        <v>15</v>
      </c>
      <c r="H20" s="13">
        <v>12</v>
      </c>
      <c r="I20" s="13">
        <v>18</v>
      </c>
      <c r="J20" s="13">
        <v>13</v>
      </c>
      <c r="K20" s="13">
        <v>15</v>
      </c>
      <c r="L20" s="13">
        <v>23</v>
      </c>
      <c r="M20" s="9">
        <f t="shared" si="1"/>
        <v>1.0909090909090908</v>
      </c>
      <c r="N20" s="9">
        <f t="shared" si="2"/>
        <v>0.53333333333333344</v>
      </c>
      <c r="P20" s="10" t="s">
        <v>37</v>
      </c>
      <c r="Q20" s="13">
        <v>13</v>
      </c>
      <c r="R20" s="15">
        <f t="shared" si="3"/>
        <v>1.8413597733711047E-2</v>
      </c>
      <c r="S20" s="16">
        <f t="shared" si="4"/>
        <v>0.83994334277620397</v>
      </c>
    </row>
    <row r="21" spans="2:19" x14ac:dyDescent="0.4">
      <c r="B21" s="10" t="s">
        <v>10</v>
      </c>
      <c r="C21" s="7">
        <v>2</v>
      </c>
      <c r="D21" s="7">
        <v>1</v>
      </c>
      <c r="E21" s="7">
        <v>1</v>
      </c>
      <c r="F21" s="13">
        <v>2</v>
      </c>
      <c r="G21" s="13">
        <v>1</v>
      </c>
      <c r="H21" s="13">
        <v>4</v>
      </c>
      <c r="I21" s="13">
        <v>1</v>
      </c>
      <c r="J21" s="13">
        <v>2</v>
      </c>
      <c r="K21" s="13">
        <v>6</v>
      </c>
      <c r="L21" s="13">
        <v>0</v>
      </c>
      <c r="M21" s="9">
        <f t="shared" si="1"/>
        <v>-1</v>
      </c>
      <c r="N21" s="9">
        <f t="shared" si="2"/>
        <v>-1</v>
      </c>
      <c r="P21" s="10" t="s">
        <v>40</v>
      </c>
      <c r="Q21" s="13">
        <v>12</v>
      </c>
      <c r="R21" s="15">
        <f t="shared" si="3"/>
        <v>1.69971671388102E-2</v>
      </c>
      <c r="S21" s="16">
        <f t="shared" si="4"/>
        <v>0.85694050991501414</v>
      </c>
    </row>
    <row r="22" spans="2:19" x14ac:dyDescent="0.4">
      <c r="B22" s="10" t="s">
        <v>11</v>
      </c>
      <c r="C22" s="7">
        <v>29</v>
      </c>
      <c r="D22" s="7">
        <v>25</v>
      </c>
      <c r="E22" s="7">
        <v>30</v>
      </c>
      <c r="F22" s="13">
        <v>22</v>
      </c>
      <c r="G22" s="13">
        <v>24</v>
      </c>
      <c r="H22" s="13">
        <v>24</v>
      </c>
      <c r="I22" s="13">
        <v>33</v>
      </c>
      <c r="J22" s="13">
        <v>28</v>
      </c>
      <c r="K22" s="13">
        <v>47</v>
      </c>
      <c r="L22" s="13">
        <v>42</v>
      </c>
      <c r="M22" s="9">
        <f t="shared" si="1"/>
        <v>0.44827586206896552</v>
      </c>
      <c r="N22" s="9">
        <f t="shared" si="2"/>
        <v>-0.1063829787234043</v>
      </c>
      <c r="P22" s="10" t="s">
        <v>17</v>
      </c>
      <c r="Q22" s="13">
        <v>12</v>
      </c>
      <c r="R22" s="15">
        <f t="shared" si="3"/>
        <v>1.69971671388102E-2</v>
      </c>
      <c r="S22" s="16">
        <f t="shared" si="4"/>
        <v>0.8739376770538243</v>
      </c>
    </row>
    <row r="23" spans="2:19" x14ac:dyDescent="0.4">
      <c r="B23" s="10" t="s">
        <v>30</v>
      </c>
      <c r="C23" s="7">
        <v>17</v>
      </c>
      <c r="D23" s="7">
        <v>17</v>
      </c>
      <c r="E23" s="7">
        <v>8</v>
      </c>
      <c r="F23" s="13">
        <v>18</v>
      </c>
      <c r="G23" s="13">
        <v>18</v>
      </c>
      <c r="H23" s="13">
        <v>16</v>
      </c>
      <c r="I23" s="13">
        <v>25</v>
      </c>
      <c r="J23" s="13">
        <v>20</v>
      </c>
      <c r="K23" s="13">
        <v>23</v>
      </c>
      <c r="L23" s="13">
        <v>30</v>
      </c>
      <c r="M23" s="9">
        <f t="shared" si="1"/>
        <v>0.76470588235294112</v>
      </c>
      <c r="N23" s="9">
        <f t="shared" si="2"/>
        <v>0.30434782608695654</v>
      </c>
      <c r="P23" s="10" t="s">
        <v>38</v>
      </c>
      <c r="Q23" s="13">
        <v>11</v>
      </c>
      <c r="R23" s="15">
        <f t="shared" si="3"/>
        <v>1.5580736543909348E-2</v>
      </c>
      <c r="S23" s="16">
        <f t="shared" si="4"/>
        <v>0.88951841359773365</v>
      </c>
    </row>
    <row r="24" spans="2:19" x14ac:dyDescent="0.4">
      <c r="B24" s="10" t="s">
        <v>12</v>
      </c>
      <c r="C24" s="7">
        <v>3</v>
      </c>
      <c r="D24" s="7">
        <v>5</v>
      </c>
      <c r="E24" s="7">
        <v>3</v>
      </c>
      <c r="F24" s="13">
        <v>5</v>
      </c>
      <c r="G24" s="13">
        <v>5</v>
      </c>
      <c r="H24" s="13">
        <v>10</v>
      </c>
      <c r="I24" s="13">
        <v>10</v>
      </c>
      <c r="J24" s="13">
        <v>13</v>
      </c>
      <c r="K24" s="13">
        <v>11</v>
      </c>
      <c r="L24" s="13">
        <v>8</v>
      </c>
      <c r="M24" s="9">
        <f t="shared" si="1"/>
        <v>1.6666666666666665</v>
      </c>
      <c r="N24" s="9">
        <f t="shared" si="2"/>
        <v>-0.27272727272727271</v>
      </c>
      <c r="P24" s="10" t="s">
        <v>5</v>
      </c>
      <c r="Q24" s="13">
        <v>10</v>
      </c>
      <c r="R24" s="15">
        <f t="shared" si="3"/>
        <v>1.4164305949008499E-2</v>
      </c>
      <c r="S24" s="16">
        <f t="shared" si="4"/>
        <v>0.90368271954674217</v>
      </c>
    </row>
    <row r="25" spans="2:19" x14ac:dyDescent="0.4">
      <c r="B25" s="10" t="s">
        <v>38</v>
      </c>
      <c r="C25" s="7">
        <v>1</v>
      </c>
      <c r="D25" s="7">
        <v>6</v>
      </c>
      <c r="E25" s="7">
        <v>3</v>
      </c>
      <c r="F25" s="13">
        <v>3</v>
      </c>
      <c r="G25" s="13">
        <v>4</v>
      </c>
      <c r="H25" s="13">
        <v>8</v>
      </c>
      <c r="I25" s="13">
        <v>10</v>
      </c>
      <c r="J25" s="13">
        <v>11</v>
      </c>
      <c r="K25" s="13">
        <v>14</v>
      </c>
      <c r="L25" s="13">
        <v>11</v>
      </c>
      <c r="M25" s="9">
        <f t="shared" si="1"/>
        <v>10</v>
      </c>
      <c r="N25" s="9">
        <f t="shared" si="2"/>
        <v>-0.2142857142857143</v>
      </c>
      <c r="P25" s="10" t="s">
        <v>28</v>
      </c>
      <c r="Q25" s="13">
        <v>9</v>
      </c>
      <c r="R25" s="15">
        <f t="shared" si="3"/>
        <v>1.2747875354107648E-2</v>
      </c>
      <c r="S25" s="16">
        <f t="shared" si="4"/>
        <v>0.91643059490084977</v>
      </c>
    </row>
    <row r="26" spans="2:19" x14ac:dyDescent="0.4">
      <c r="B26" s="10" t="s">
        <v>13</v>
      </c>
      <c r="C26" s="7">
        <v>16</v>
      </c>
      <c r="D26" s="7">
        <v>32</v>
      </c>
      <c r="E26" s="7">
        <v>32</v>
      </c>
      <c r="F26" s="13">
        <v>29</v>
      </c>
      <c r="G26" s="13">
        <v>34</v>
      </c>
      <c r="H26" s="13">
        <v>36</v>
      </c>
      <c r="I26" s="13">
        <v>23</v>
      </c>
      <c r="J26" s="13">
        <v>43</v>
      </c>
      <c r="K26" s="13">
        <v>35</v>
      </c>
      <c r="L26" s="13">
        <v>47</v>
      </c>
      <c r="M26" s="9">
        <f t="shared" si="1"/>
        <v>1.9375</v>
      </c>
      <c r="N26" s="9">
        <f t="shared" si="2"/>
        <v>0.34285714285714275</v>
      </c>
      <c r="P26" s="10" t="s">
        <v>32</v>
      </c>
      <c r="Q26" s="13">
        <v>9</v>
      </c>
      <c r="R26" s="15">
        <f t="shared" si="3"/>
        <v>1.2747875354107648E-2</v>
      </c>
      <c r="S26" s="16">
        <f t="shared" si="4"/>
        <v>0.92917847025495737</v>
      </c>
    </row>
    <row r="27" spans="2:19" x14ac:dyDescent="0.4">
      <c r="B27" s="10" t="s">
        <v>14</v>
      </c>
      <c r="C27" s="7">
        <v>8</v>
      </c>
      <c r="D27" s="7">
        <v>12</v>
      </c>
      <c r="E27" s="7">
        <v>16</v>
      </c>
      <c r="F27" s="13">
        <v>17</v>
      </c>
      <c r="G27" s="13">
        <v>14</v>
      </c>
      <c r="H27" s="13">
        <v>4</v>
      </c>
      <c r="I27" s="13">
        <v>17</v>
      </c>
      <c r="J27" s="13">
        <v>20</v>
      </c>
      <c r="K27" s="13">
        <v>30</v>
      </c>
      <c r="L27" s="13">
        <v>26</v>
      </c>
      <c r="M27" s="9">
        <f t="shared" si="1"/>
        <v>2.25</v>
      </c>
      <c r="N27" s="9">
        <f t="shared" si="2"/>
        <v>-0.1333333333333333</v>
      </c>
      <c r="P27" s="10" t="s">
        <v>26</v>
      </c>
      <c r="Q27" s="13">
        <v>8</v>
      </c>
      <c r="R27" s="15">
        <f t="shared" si="3"/>
        <v>1.1331444759206799E-2</v>
      </c>
      <c r="S27" s="16">
        <f t="shared" si="4"/>
        <v>0.94050991501416414</v>
      </c>
    </row>
    <row r="28" spans="2:19" x14ac:dyDescent="0.4">
      <c r="B28" s="10" t="s">
        <v>31</v>
      </c>
      <c r="C28" s="7">
        <v>5</v>
      </c>
      <c r="D28" s="7">
        <v>13</v>
      </c>
      <c r="E28" s="7">
        <v>17</v>
      </c>
      <c r="F28" s="13">
        <v>21</v>
      </c>
      <c r="G28" s="13">
        <v>19</v>
      </c>
      <c r="H28" s="13">
        <v>12</v>
      </c>
      <c r="I28" s="13">
        <v>16</v>
      </c>
      <c r="J28" s="13">
        <v>20</v>
      </c>
      <c r="K28" s="13">
        <v>28</v>
      </c>
      <c r="L28" s="13">
        <v>28</v>
      </c>
      <c r="M28" s="9">
        <f t="shared" si="1"/>
        <v>4.5999999999999996</v>
      </c>
      <c r="N28" s="9">
        <f t="shared" si="2"/>
        <v>0</v>
      </c>
      <c r="P28" s="10" t="s">
        <v>9</v>
      </c>
      <c r="Q28" s="13">
        <v>8</v>
      </c>
      <c r="R28" s="15">
        <f t="shared" si="3"/>
        <v>1.1331444759206799E-2</v>
      </c>
      <c r="S28" s="16">
        <f t="shared" si="4"/>
        <v>0.95184135977337092</v>
      </c>
    </row>
    <row r="29" spans="2:19" x14ac:dyDescent="0.4">
      <c r="B29" s="10" t="s">
        <v>40</v>
      </c>
      <c r="C29" s="7">
        <v>8</v>
      </c>
      <c r="D29" s="7">
        <v>9</v>
      </c>
      <c r="E29" s="7">
        <v>4</v>
      </c>
      <c r="F29" s="13">
        <v>7</v>
      </c>
      <c r="G29" s="13">
        <v>3</v>
      </c>
      <c r="H29" s="13">
        <v>6</v>
      </c>
      <c r="I29" s="13">
        <v>15</v>
      </c>
      <c r="J29" s="13">
        <v>14</v>
      </c>
      <c r="K29" s="13">
        <v>11</v>
      </c>
      <c r="L29" s="13">
        <v>12</v>
      </c>
      <c r="M29" s="9">
        <f t="shared" si="1"/>
        <v>0.5</v>
      </c>
      <c r="N29" s="9">
        <f t="shared" si="2"/>
        <v>9.0909090909090828E-2</v>
      </c>
      <c r="P29" s="10" t="s">
        <v>12</v>
      </c>
      <c r="Q29" s="13">
        <v>8</v>
      </c>
      <c r="R29" s="15">
        <f t="shared" si="3"/>
        <v>1.1331444759206799E-2</v>
      </c>
      <c r="S29" s="16">
        <f t="shared" si="4"/>
        <v>0.9631728045325777</v>
      </c>
    </row>
    <row r="30" spans="2:19" x14ac:dyDescent="0.4">
      <c r="B30" s="10" t="s">
        <v>19</v>
      </c>
      <c r="C30" s="7">
        <v>2</v>
      </c>
      <c r="D30" s="7">
        <v>5</v>
      </c>
      <c r="E30" s="7">
        <v>1</v>
      </c>
      <c r="F30" s="13">
        <v>11</v>
      </c>
      <c r="G30" s="13">
        <v>6</v>
      </c>
      <c r="H30" s="13">
        <v>2</v>
      </c>
      <c r="I30" s="13">
        <v>2</v>
      </c>
      <c r="J30" s="13">
        <v>7</v>
      </c>
      <c r="K30" s="13">
        <v>10</v>
      </c>
      <c r="L30" s="13">
        <v>7</v>
      </c>
      <c r="M30" s="9">
        <f t="shared" si="1"/>
        <v>2.5</v>
      </c>
      <c r="N30" s="9">
        <f t="shared" si="2"/>
        <v>-0.30000000000000004</v>
      </c>
      <c r="P30" s="10" t="s">
        <v>19</v>
      </c>
      <c r="Q30" s="13">
        <v>7</v>
      </c>
      <c r="R30" s="15">
        <f t="shared" si="3"/>
        <v>9.9150141643059488E-3</v>
      </c>
      <c r="S30" s="16">
        <f t="shared" si="4"/>
        <v>0.97308781869688366</v>
      </c>
    </row>
    <row r="31" spans="2:19" x14ac:dyDescent="0.4">
      <c r="B31" s="10" t="s">
        <v>15</v>
      </c>
      <c r="C31" s="7">
        <v>8</v>
      </c>
      <c r="D31" s="7">
        <v>9</v>
      </c>
      <c r="E31" s="7">
        <v>18</v>
      </c>
      <c r="F31" s="13">
        <v>22</v>
      </c>
      <c r="G31" s="13">
        <v>14</v>
      </c>
      <c r="H31" s="13">
        <v>9</v>
      </c>
      <c r="I31" s="13">
        <v>17</v>
      </c>
      <c r="J31" s="13">
        <v>13</v>
      </c>
      <c r="K31" s="13">
        <v>30</v>
      </c>
      <c r="L31" s="13">
        <v>24</v>
      </c>
      <c r="M31" s="9">
        <f t="shared" si="1"/>
        <v>2</v>
      </c>
      <c r="N31" s="9">
        <f t="shared" si="2"/>
        <v>-0.19999999999999996</v>
      </c>
      <c r="P31" s="10" t="s">
        <v>8</v>
      </c>
      <c r="Q31" s="13">
        <v>6</v>
      </c>
      <c r="R31" s="15">
        <f t="shared" si="3"/>
        <v>8.4985835694051E-3</v>
      </c>
      <c r="S31" s="16">
        <f t="shared" si="4"/>
        <v>0.98158640226628879</v>
      </c>
    </row>
    <row r="32" spans="2:19" x14ac:dyDescent="0.4">
      <c r="B32" s="10" t="s">
        <v>39</v>
      </c>
      <c r="C32" s="7">
        <v>10</v>
      </c>
      <c r="D32" s="7">
        <v>14</v>
      </c>
      <c r="E32" s="7">
        <v>13</v>
      </c>
      <c r="F32" s="13">
        <v>14</v>
      </c>
      <c r="G32" s="13">
        <v>12</v>
      </c>
      <c r="H32" s="13">
        <v>16</v>
      </c>
      <c r="I32" s="13">
        <v>22</v>
      </c>
      <c r="J32" s="13">
        <v>12</v>
      </c>
      <c r="K32" s="13">
        <v>18</v>
      </c>
      <c r="L32" s="13">
        <v>15</v>
      </c>
      <c r="M32" s="9">
        <f t="shared" si="1"/>
        <v>0.5</v>
      </c>
      <c r="N32" s="9">
        <f t="shared" si="2"/>
        <v>-0.16666666666666663</v>
      </c>
      <c r="P32" s="10" t="s">
        <v>4</v>
      </c>
      <c r="Q32" s="13">
        <v>5</v>
      </c>
      <c r="R32" s="15">
        <f t="shared" si="3"/>
        <v>7.0821529745042494E-3</v>
      </c>
      <c r="S32" s="16">
        <f t="shared" si="4"/>
        <v>0.988668555240793</v>
      </c>
    </row>
    <row r="33" spans="2:19" x14ac:dyDescent="0.4">
      <c r="B33" s="10" t="s">
        <v>32</v>
      </c>
      <c r="C33" s="14"/>
      <c r="D33" s="14"/>
      <c r="E33" s="14"/>
      <c r="F33" s="14"/>
      <c r="G33" s="14"/>
      <c r="H33" s="13">
        <v>10</v>
      </c>
      <c r="I33" s="13">
        <v>13</v>
      </c>
      <c r="J33" s="13">
        <v>18</v>
      </c>
      <c r="K33" s="13">
        <v>15</v>
      </c>
      <c r="L33" s="13">
        <v>9</v>
      </c>
      <c r="M33" s="9" t="str">
        <f t="shared" si="1"/>
        <v/>
      </c>
      <c r="N33" s="9">
        <f t="shared" si="2"/>
        <v>-0.4</v>
      </c>
      <c r="P33" s="10" t="s">
        <v>27</v>
      </c>
      <c r="Q33" s="13">
        <v>4</v>
      </c>
      <c r="R33" s="15">
        <f t="shared" si="3"/>
        <v>5.6657223796033997E-3</v>
      </c>
      <c r="S33" s="16">
        <f t="shared" si="4"/>
        <v>0.99433427762039639</v>
      </c>
    </row>
    <row r="34" spans="2:19" x14ac:dyDescent="0.4">
      <c r="B34" s="10" t="s">
        <v>37</v>
      </c>
      <c r="C34" s="7">
        <v>3</v>
      </c>
      <c r="D34" s="7">
        <v>4</v>
      </c>
      <c r="E34" s="7">
        <v>5</v>
      </c>
      <c r="F34" s="13">
        <v>4</v>
      </c>
      <c r="G34" s="13">
        <v>5</v>
      </c>
      <c r="H34" s="13">
        <v>6</v>
      </c>
      <c r="I34" s="13">
        <v>7</v>
      </c>
      <c r="J34" s="13">
        <v>8</v>
      </c>
      <c r="K34" s="13">
        <v>7</v>
      </c>
      <c r="L34" s="13">
        <v>13</v>
      </c>
      <c r="M34" s="9">
        <f t="shared" si="1"/>
        <v>3.333333333333333</v>
      </c>
      <c r="N34" s="9">
        <f t="shared" si="2"/>
        <v>0.85714285714285721</v>
      </c>
      <c r="P34" s="10" t="s">
        <v>23</v>
      </c>
      <c r="Q34" s="13">
        <v>2</v>
      </c>
      <c r="R34" s="15">
        <f t="shared" si="3"/>
        <v>2.8328611898016999E-3</v>
      </c>
      <c r="S34" s="16">
        <f t="shared" si="4"/>
        <v>0.99716713881019814</v>
      </c>
    </row>
    <row r="35" spans="2:19" x14ac:dyDescent="0.4">
      <c r="B35" s="10" t="s">
        <v>16</v>
      </c>
      <c r="C35" s="7">
        <v>41</v>
      </c>
      <c r="D35" s="7">
        <v>39</v>
      </c>
      <c r="E35" s="7">
        <v>38</v>
      </c>
      <c r="F35" s="13">
        <v>45</v>
      </c>
      <c r="G35" s="13">
        <v>46</v>
      </c>
      <c r="H35" s="13">
        <v>35</v>
      </c>
      <c r="I35" s="13">
        <v>61</v>
      </c>
      <c r="J35" s="13">
        <v>71</v>
      </c>
      <c r="K35" s="13">
        <v>66</v>
      </c>
      <c r="L35" s="13">
        <v>55</v>
      </c>
      <c r="M35" s="9">
        <f t="shared" si="1"/>
        <v>0.34146341463414642</v>
      </c>
      <c r="N35" s="9">
        <f t="shared" si="2"/>
        <v>-0.16666666666666663</v>
      </c>
      <c r="P35" s="10" t="s">
        <v>6</v>
      </c>
      <c r="Q35" s="13">
        <v>2</v>
      </c>
      <c r="R35" s="15">
        <f t="shared" si="3"/>
        <v>2.8328611898016999E-3</v>
      </c>
      <c r="S35" s="16">
        <f t="shared" si="4"/>
        <v>0.99999999999999989</v>
      </c>
    </row>
    <row r="36" spans="2:19" x14ac:dyDescent="0.4">
      <c r="B36" s="10" t="s">
        <v>36</v>
      </c>
      <c r="C36" s="7">
        <v>3</v>
      </c>
      <c r="D36" s="7">
        <v>1</v>
      </c>
      <c r="E36" s="7">
        <v>1</v>
      </c>
      <c r="F36" s="13">
        <v>2</v>
      </c>
      <c r="G36" s="13">
        <v>1</v>
      </c>
      <c r="H36" s="13">
        <v>1</v>
      </c>
      <c r="I36" s="13">
        <v>0</v>
      </c>
      <c r="J36" s="13">
        <v>1</v>
      </c>
      <c r="K36" s="13">
        <v>1</v>
      </c>
      <c r="L36" s="13">
        <v>0</v>
      </c>
      <c r="M36" s="9">
        <f t="shared" si="1"/>
        <v>-1</v>
      </c>
      <c r="N36" s="9">
        <f t="shared" si="2"/>
        <v>-1</v>
      </c>
      <c r="P36" s="10" t="s">
        <v>10</v>
      </c>
      <c r="Q36" s="13">
        <v>0</v>
      </c>
      <c r="R36" s="15">
        <f t="shared" si="3"/>
        <v>0</v>
      </c>
      <c r="S36" s="16">
        <f t="shared" si="4"/>
        <v>0.99999999999999989</v>
      </c>
    </row>
    <row r="37" spans="2:19" x14ac:dyDescent="0.4">
      <c r="B37" s="10" t="s">
        <v>17</v>
      </c>
      <c r="C37" s="7">
        <v>7</v>
      </c>
      <c r="D37" s="7">
        <v>15</v>
      </c>
      <c r="E37" s="7">
        <v>8</v>
      </c>
      <c r="F37" s="13">
        <v>8</v>
      </c>
      <c r="G37" s="13">
        <v>14</v>
      </c>
      <c r="H37" s="13">
        <v>12</v>
      </c>
      <c r="I37" s="13">
        <v>11</v>
      </c>
      <c r="J37" s="13">
        <v>14</v>
      </c>
      <c r="K37" s="13">
        <v>16</v>
      </c>
      <c r="L37" s="13">
        <v>12</v>
      </c>
      <c r="M37" s="9">
        <f t="shared" si="1"/>
        <v>0.71428571428571419</v>
      </c>
      <c r="N37" s="9">
        <f t="shared" si="2"/>
        <v>-0.25</v>
      </c>
      <c r="P37" s="10" t="s">
        <v>36</v>
      </c>
      <c r="Q37" s="13">
        <v>0</v>
      </c>
      <c r="R37" s="15">
        <f t="shared" si="3"/>
        <v>0</v>
      </c>
      <c r="S37" s="16">
        <f t="shared" si="4"/>
        <v>0.99999999999999989</v>
      </c>
    </row>
    <row r="38" spans="2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Q38">
        <f>SUM(Q5:Q37)</f>
        <v>706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Discriminação racial - INJURIA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2025-09-08T15:36:34Z</dcterms:modified>
</cp:coreProperties>
</file>