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GI\Arquivos para o site DADOS ABERTOS GDF\"/>
    </mc:Choice>
  </mc:AlternateContent>
  <xr:revisionPtr revIDLastSave="0" documentId="13_ncr:1_{A1551B74-9586-476E-B0FC-CDC259FDFF59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Discriminação racial - RACISMO" sheetId="3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33" l="1"/>
  <c r="R37" i="33" s="1"/>
  <c r="R5" i="33" l="1"/>
  <c r="S5" i="33" s="1"/>
  <c r="R8" i="33"/>
  <c r="R10" i="33"/>
  <c r="R15" i="33"/>
  <c r="R25" i="33"/>
  <c r="R30" i="33"/>
  <c r="R18" i="33"/>
  <c r="R20" i="33"/>
  <c r="R35" i="33"/>
  <c r="R28" i="33"/>
  <c r="R9" i="33"/>
  <c r="R19" i="33"/>
  <c r="R29" i="33"/>
  <c r="R11" i="33"/>
  <c r="R31" i="33"/>
  <c r="R21" i="33"/>
  <c r="R12" i="33"/>
  <c r="R22" i="33"/>
  <c r="R32" i="33"/>
  <c r="R13" i="33"/>
  <c r="R33" i="33"/>
  <c r="R23" i="33"/>
  <c r="R14" i="33"/>
  <c r="R24" i="33"/>
  <c r="R34" i="33"/>
  <c r="R6" i="33"/>
  <c r="S6" i="33" s="1"/>
  <c r="R16" i="33"/>
  <c r="R26" i="33"/>
  <c r="R36" i="33"/>
  <c r="R7" i="33"/>
  <c r="R17" i="33"/>
  <c r="R27" i="33"/>
  <c r="S7" i="33" l="1"/>
  <c r="S8" i="33" s="1"/>
  <c r="S9" i="33" s="1"/>
  <c r="S10" i="33" s="1"/>
  <c r="S11" i="33" s="1"/>
  <c r="S12" i="33" s="1"/>
  <c r="S13" i="33" s="1"/>
  <c r="S14" i="33" s="1"/>
  <c r="S15" i="33" s="1"/>
  <c r="S16" i="33" s="1"/>
  <c r="S17" i="33" s="1"/>
  <c r="S18" i="33" s="1"/>
  <c r="S19" i="33" s="1"/>
  <c r="S20" i="33" s="1"/>
  <c r="S21" i="33" s="1"/>
  <c r="S22" i="33" s="1"/>
  <c r="S23" i="33" s="1"/>
  <c r="S24" i="33" s="1"/>
  <c r="S25" i="33" s="1"/>
  <c r="S26" i="33" s="1"/>
  <c r="S27" i="33" s="1"/>
  <c r="S28" i="33" s="1"/>
  <c r="S29" i="33" s="1"/>
  <c r="S30" i="33" s="1"/>
  <c r="S31" i="33" s="1"/>
  <c r="S32" i="33" s="1"/>
  <c r="S33" i="33" s="1"/>
  <c r="S34" i="33" s="1"/>
  <c r="S35" i="33" s="1"/>
  <c r="S36" i="33" s="1"/>
  <c r="S37" i="33" s="1"/>
  <c r="N37" i="33" l="1"/>
  <c r="M37" i="33"/>
  <c r="N36" i="33"/>
  <c r="M36" i="33"/>
  <c r="N35" i="33"/>
  <c r="M35" i="33"/>
  <c r="N34" i="33"/>
  <c r="M34" i="33"/>
  <c r="N33" i="33"/>
  <c r="M33" i="33"/>
  <c r="N32" i="33"/>
  <c r="M32" i="33"/>
  <c r="N31" i="33"/>
  <c r="M31" i="33"/>
  <c r="N30" i="33"/>
  <c r="M30" i="33"/>
  <c r="N28" i="33"/>
  <c r="M28" i="33"/>
  <c r="N27" i="33"/>
  <c r="M27" i="33"/>
  <c r="N26" i="33"/>
  <c r="M26" i="33"/>
  <c r="N25" i="33"/>
  <c r="M25" i="33"/>
  <c r="N24" i="33"/>
  <c r="M24" i="33"/>
  <c r="N23" i="33"/>
  <c r="M23" i="33"/>
  <c r="N22" i="33"/>
  <c r="M22" i="33"/>
  <c r="N21" i="33"/>
  <c r="M21" i="33"/>
  <c r="N20" i="33"/>
  <c r="M20" i="33"/>
  <c r="N19" i="33"/>
  <c r="M19" i="33"/>
  <c r="N18" i="33"/>
  <c r="M18" i="33"/>
  <c r="N17" i="33"/>
  <c r="M17" i="33"/>
  <c r="N16" i="33"/>
  <c r="M16" i="33"/>
  <c r="N15" i="33"/>
  <c r="M15" i="33"/>
  <c r="N14" i="33"/>
  <c r="M14" i="33"/>
  <c r="N13" i="33"/>
  <c r="M13" i="33"/>
  <c r="N12" i="33"/>
  <c r="M12" i="33"/>
  <c r="N29" i="33"/>
  <c r="M29" i="33"/>
  <c r="N11" i="33"/>
  <c r="M11" i="33"/>
  <c r="N10" i="33"/>
  <c r="M10" i="33"/>
  <c r="N9" i="33"/>
  <c r="M9" i="33"/>
  <c r="N8" i="33"/>
  <c r="M8" i="33"/>
  <c r="N7" i="33"/>
  <c r="M7" i="33"/>
  <c r="N6" i="33"/>
  <c r="M6" i="33"/>
  <c r="N5" i="33"/>
  <c r="M5" i="33"/>
  <c r="L4" i="33"/>
  <c r="K4" i="33"/>
  <c r="J4" i="33"/>
  <c r="I4" i="33"/>
  <c r="H4" i="33"/>
  <c r="G4" i="33"/>
  <c r="F4" i="33"/>
  <c r="E4" i="33"/>
  <c r="D4" i="33"/>
  <c r="C4" i="33"/>
  <c r="M4" i="33" l="1"/>
  <c r="N4" i="33"/>
</calcChain>
</file>

<file path=xl/sharedStrings.xml><?xml version="1.0" encoding="utf-8"?>
<sst xmlns="http://schemas.openxmlformats.org/spreadsheetml/2006/main" count="74" uniqueCount="41">
  <si>
    <t>2015 a 2024</t>
  </si>
  <si>
    <t>2023 a 2024</t>
  </si>
  <si>
    <t>Variação (%)</t>
  </si>
  <si>
    <t>Distrito Federal</t>
  </si>
  <si>
    <t>Arniqueira</t>
  </si>
  <si>
    <t>Cruzeiro</t>
  </si>
  <si>
    <t>Fercal</t>
  </si>
  <si>
    <t>Gama</t>
  </si>
  <si>
    <t>Lago Norte</t>
  </si>
  <si>
    <t>Lago Sul</t>
  </si>
  <si>
    <t>Park Way</t>
  </si>
  <si>
    <t>Planaltina</t>
  </si>
  <si>
    <t>Riacho Fundo</t>
  </si>
  <si>
    <t>Samambaia</t>
  </si>
  <si>
    <t>Santa Maria</t>
  </si>
  <si>
    <t>Sobradinho</t>
  </si>
  <si>
    <t>Taguatinga</t>
  </si>
  <si>
    <t>Vicente Pires</t>
  </si>
  <si>
    <t>Região Administrativa</t>
  </si>
  <si>
    <t>SIA</t>
  </si>
  <si>
    <t>Águas Claras</t>
  </si>
  <si>
    <t>Brasília</t>
  </si>
  <si>
    <t>Brazlândia</t>
  </si>
  <si>
    <t>Candangolândia</t>
  </si>
  <si>
    <t>Ceilândia</t>
  </si>
  <si>
    <t>Guará</t>
  </si>
  <si>
    <t>Itapoã</t>
  </si>
  <si>
    <t>Jardim Botânico</t>
  </si>
  <si>
    <t>Núcleo Bandeirante</t>
  </si>
  <si>
    <t>Paranoá</t>
  </si>
  <si>
    <t>Recanto das Emas</t>
  </si>
  <si>
    <t>São Sebastião</t>
  </si>
  <si>
    <t>Sol Nascente/Pôr do Sol</t>
  </si>
  <si>
    <t>DISCRIMINAÇÃO RACIAL - RACISMO</t>
  </si>
  <si>
    <t>RA</t>
  </si>
  <si>
    <t>Quantit.</t>
  </si>
  <si>
    <t>Varjão</t>
  </si>
  <si>
    <t>Sudoeste/Octogonal</t>
  </si>
  <si>
    <t>Riacho Fundo II</t>
  </si>
  <si>
    <t>Sobradinho II</t>
  </si>
  <si>
    <t>SCIA/Estrutural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</si>
</sst>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3" borderId="4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9" fontId="3" fillId="0" borderId="6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9" fontId="5" fillId="0" borderId="8" xfId="1" applyFont="1" applyFill="1" applyBorder="1" applyAlignment="1">
      <alignment horizontal="center"/>
    </xf>
    <xf numFmtId="9" fontId="5" fillId="0" borderId="3" xfId="1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3" fontId="3" fillId="0" borderId="9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64" fontId="6" fillId="2" borderId="0" xfId="1" applyNumberFormat="1" applyFont="1" applyFill="1"/>
    <xf numFmtId="9" fontId="6" fillId="2" borderId="0" xfId="0" applyNumberFormat="1" applyFont="1" applyFill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3" xr:uid="{B754662E-DA4B-4F66-9926-50E400593D9B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'Discriminação racial - RACISMO'!$L$3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'Discriminação racial - RACISMO'!$P$5:$P$37</c:f>
              <c:strCache>
                <c:ptCount val="33"/>
                <c:pt idx="0">
                  <c:v>Brasília</c:v>
                </c:pt>
                <c:pt idx="1">
                  <c:v>Candangolândia</c:v>
                </c:pt>
                <c:pt idx="2">
                  <c:v>Guará</c:v>
                </c:pt>
                <c:pt idx="3">
                  <c:v>Paranoá</c:v>
                </c:pt>
                <c:pt idx="4">
                  <c:v>Recanto das Emas</c:v>
                </c:pt>
                <c:pt idx="5">
                  <c:v>Santa Maria</c:v>
                </c:pt>
                <c:pt idx="6">
                  <c:v>Sudoeste/Octogonal</c:v>
                </c:pt>
                <c:pt idx="7">
                  <c:v>Taguatinga</c:v>
                </c:pt>
                <c:pt idx="8">
                  <c:v>Águas Claras</c:v>
                </c:pt>
                <c:pt idx="9">
                  <c:v>Ceilândia</c:v>
                </c:pt>
                <c:pt idx="10">
                  <c:v>Gama</c:v>
                </c:pt>
                <c:pt idx="11">
                  <c:v>Jardim Botânico</c:v>
                </c:pt>
                <c:pt idx="12">
                  <c:v>Lago Norte</c:v>
                </c:pt>
                <c:pt idx="13">
                  <c:v>Lago Sul</c:v>
                </c:pt>
                <c:pt idx="14">
                  <c:v>Riacho Fundo</c:v>
                </c:pt>
                <c:pt idx="15">
                  <c:v>São Sebastião</c:v>
                </c:pt>
                <c:pt idx="16">
                  <c:v>Arniqueira</c:v>
                </c:pt>
                <c:pt idx="17">
                  <c:v>Brazlândia</c:v>
                </c:pt>
                <c:pt idx="18">
                  <c:v>Cruzeiro</c:v>
                </c:pt>
                <c:pt idx="19">
                  <c:v>SCIA/Estrutural</c:v>
                </c:pt>
                <c:pt idx="20">
                  <c:v>Fercal</c:v>
                </c:pt>
                <c:pt idx="21">
                  <c:v>Itapoã</c:v>
                </c:pt>
                <c:pt idx="22">
                  <c:v>Núcleo Bandeirante</c:v>
                </c:pt>
                <c:pt idx="23">
                  <c:v>Park Way</c:v>
                </c:pt>
                <c:pt idx="24">
                  <c:v>Planaltina</c:v>
                </c:pt>
                <c:pt idx="25">
                  <c:v>Riacho Fundo II</c:v>
                </c:pt>
                <c:pt idx="26">
                  <c:v>Samambaia</c:v>
                </c:pt>
                <c:pt idx="27">
                  <c:v>SIA</c:v>
                </c:pt>
                <c:pt idx="28">
                  <c:v>Sobradinho</c:v>
                </c:pt>
                <c:pt idx="29">
                  <c:v>Sobradinho II</c:v>
                </c:pt>
                <c:pt idx="30">
                  <c:v>Sol Nascente/Pôr do Sol</c:v>
                </c:pt>
                <c:pt idx="31">
                  <c:v>Varjão</c:v>
                </c:pt>
                <c:pt idx="32">
                  <c:v>Vicente Pires</c:v>
                </c:pt>
              </c:strCache>
            </c:strRef>
          </c:cat>
          <c:val>
            <c:numRef>
              <c:f>'Discriminação racial - RACISMO'!$Q$5:$Q$37</c:f>
              <c:numCache>
                <c:formatCode>#,##0</c:formatCode>
                <c:ptCount val="33"/>
                <c:pt idx="0">
                  <c:v>17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</c:v>
                </c:pt>
                <c:pt idx="17">
                  <c:v>0</c:v>
                </c:pt>
                <c:pt idx="18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1-876E-4E1C-83F3-6296763EB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78403320"/>
        <c:axId val="178404104"/>
      </c:barChart>
      <c:lineChart>
        <c:grouping val="standard"/>
        <c:varyColors val="0"/>
        <c:ser>
          <c:idx val="0"/>
          <c:order val="1"/>
          <c:tx>
            <c:v>% acumulado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'Discriminação racial - RACISMO'!$P$5:$P$37</c:f>
              <c:strCache>
                <c:ptCount val="33"/>
                <c:pt idx="0">
                  <c:v>Brasília</c:v>
                </c:pt>
                <c:pt idx="1">
                  <c:v>Candangolândia</c:v>
                </c:pt>
                <c:pt idx="2">
                  <c:v>Guará</c:v>
                </c:pt>
                <c:pt idx="3">
                  <c:v>Paranoá</c:v>
                </c:pt>
                <c:pt idx="4">
                  <c:v>Recanto das Emas</c:v>
                </c:pt>
                <c:pt idx="5">
                  <c:v>Santa Maria</c:v>
                </c:pt>
                <c:pt idx="6">
                  <c:v>Sudoeste/Octogonal</c:v>
                </c:pt>
                <c:pt idx="7">
                  <c:v>Taguatinga</c:v>
                </c:pt>
                <c:pt idx="8">
                  <c:v>Águas Claras</c:v>
                </c:pt>
                <c:pt idx="9">
                  <c:v>Ceilândia</c:v>
                </c:pt>
                <c:pt idx="10">
                  <c:v>Gama</c:v>
                </c:pt>
                <c:pt idx="11">
                  <c:v>Jardim Botânico</c:v>
                </c:pt>
                <c:pt idx="12">
                  <c:v>Lago Norte</c:v>
                </c:pt>
                <c:pt idx="13">
                  <c:v>Lago Sul</c:v>
                </c:pt>
                <c:pt idx="14">
                  <c:v>Riacho Fundo</c:v>
                </c:pt>
                <c:pt idx="15">
                  <c:v>São Sebastião</c:v>
                </c:pt>
                <c:pt idx="16">
                  <c:v>Arniqueira</c:v>
                </c:pt>
                <c:pt idx="17">
                  <c:v>Brazlândia</c:v>
                </c:pt>
                <c:pt idx="18">
                  <c:v>Cruzeiro</c:v>
                </c:pt>
                <c:pt idx="19">
                  <c:v>SCIA/Estrutural</c:v>
                </c:pt>
                <c:pt idx="20">
                  <c:v>Fercal</c:v>
                </c:pt>
                <c:pt idx="21">
                  <c:v>Itapoã</c:v>
                </c:pt>
                <c:pt idx="22">
                  <c:v>Núcleo Bandeirante</c:v>
                </c:pt>
                <c:pt idx="23">
                  <c:v>Park Way</c:v>
                </c:pt>
                <c:pt idx="24">
                  <c:v>Planaltina</c:v>
                </c:pt>
                <c:pt idx="25">
                  <c:v>Riacho Fundo II</c:v>
                </c:pt>
                <c:pt idx="26">
                  <c:v>Samambaia</c:v>
                </c:pt>
                <c:pt idx="27">
                  <c:v>SIA</c:v>
                </c:pt>
                <c:pt idx="28">
                  <c:v>Sobradinho</c:v>
                </c:pt>
                <c:pt idx="29">
                  <c:v>Sobradinho II</c:v>
                </c:pt>
                <c:pt idx="30">
                  <c:v>Sol Nascente/Pôr do Sol</c:v>
                </c:pt>
                <c:pt idx="31">
                  <c:v>Varjão</c:v>
                </c:pt>
                <c:pt idx="32">
                  <c:v>Vicente Pires</c:v>
                </c:pt>
              </c:strCache>
            </c:strRef>
          </c:cat>
          <c:val>
            <c:numRef>
              <c:f>'Discriminação racial - RACISMO'!$S$5:$S$37</c:f>
              <c:numCache>
                <c:formatCode>0%</c:formatCode>
                <c:ptCount val="33"/>
                <c:pt idx="0">
                  <c:v>0.4358974358974359</c:v>
                </c:pt>
                <c:pt idx="1">
                  <c:v>0.48717948717948717</c:v>
                </c:pt>
                <c:pt idx="2">
                  <c:v>0.53846153846153844</c:v>
                </c:pt>
                <c:pt idx="3">
                  <c:v>0.58974358974358976</c:v>
                </c:pt>
                <c:pt idx="4">
                  <c:v>0.64102564102564108</c:v>
                </c:pt>
                <c:pt idx="5">
                  <c:v>0.6923076923076924</c:v>
                </c:pt>
                <c:pt idx="6">
                  <c:v>0.74358974358974372</c:v>
                </c:pt>
                <c:pt idx="7">
                  <c:v>0.79487179487179505</c:v>
                </c:pt>
                <c:pt idx="8">
                  <c:v>0.82051282051282071</c:v>
                </c:pt>
                <c:pt idx="9">
                  <c:v>0.84615384615384637</c:v>
                </c:pt>
                <c:pt idx="10">
                  <c:v>0.87179487179487203</c:v>
                </c:pt>
                <c:pt idx="11">
                  <c:v>0.89743589743589769</c:v>
                </c:pt>
                <c:pt idx="12">
                  <c:v>0.92307692307692335</c:v>
                </c:pt>
                <c:pt idx="13">
                  <c:v>0.94871794871794901</c:v>
                </c:pt>
                <c:pt idx="14">
                  <c:v>0.97435897435897467</c:v>
                </c:pt>
                <c:pt idx="15">
                  <c:v>1.0000000000000002</c:v>
                </c:pt>
                <c:pt idx="16">
                  <c:v>1.0000000000000002</c:v>
                </c:pt>
                <c:pt idx="17">
                  <c:v>1.0000000000000002</c:v>
                </c:pt>
                <c:pt idx="18">
                  <c:v>1.0000000000000002</c:v>
                </c:pt>
                <c:pt idx="19">
                  <c:v>1.0000000000000002</c:v>
                </c:pt>
                <c:pt idx="20">
                  <c:v>1.0000000000000002</c:v>
                </c:pt>
                <c:pt idx="21">
                  <c:v>1.0000000000000002</c:v>
                </c:pt>
                <c:pt idx="22">
                  <c:v>1.0000000000000002</c:v>
                </c:pt>
                <c:pt idx="23">
                  <c:v>1.0000000000000002</c:v>
                </c:pt>
                <c:pt idx="24">
                  <c:v>1.0000000000000002</c:v>
                </c:pt>
                <c:pt idx="25">
                  <c:v>1.0000000000000002</c:v>
                </c:pt>
                <c:pt idx="26">
                  <c:v>1.0000000000000002</c:v>
                </c:pt>
                <c:pt idx="27">
                  <c:v>1.0000000000000002</c:v>
                </c:pt>
                <c:pt idx="28">
                  <c:v>1.0000000000000002</c:v>
                </c:pt>
                <c:pt idx="29">
                  <c:v>1.0000000000000002</c:v>
                </c:pt>
                <c:pt idx="30">
                  <c:v>1.0000000000000002</c:v>
                </c:pt>
                <c:pt idx="31">
                  <c:v>1.0000000000000002</c:v>
                </c:pt>
                <c:pt idx="32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876E-4E1C-83F3-6296763EB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943400"/>
        <c:axId val="178404496"/>
      </c:lineChart>
      <c:catAx>
        <c:axId val="17840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8404104"/>
        <c:crosses val="autoZero"/>
        <c:auto val="1"/>
        <c:lblAlgn val="ctr"/>
        <c:lblOffset val="100"/>
        <c:noMultiLvlLbl val="0"/>
      </c:catAx>
      <c:valAx>
        <c:axId val="1784041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8403320"/>
        <c:crosses val="autoZero"/>
        <c:crossBetween val="between"/>
      </c:valAx>
      <c:valAx>
        <c:axId val="1784044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178943400"/>
        <c:crosses val="max"/>
        <c:crossBetween val="between"/>
      </c:valAx>
      <c:catAx>
        <c:axId val="178943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840449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278947</xdr:colOff>
      <xdr:row>44</xdr:row>
      <xdr:rowOff>95251</xdr:rowOff>
    </xdr:from>
    <xdr:to>
      <xdr:col>17</xdr:col>
      <xdr:colOff>48835</xdr:colOff>
      <xdr:row>70</xdr:row>
      <xdr:rowOff>100390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828509-A67A-4E50-9BA4-273B10B07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</sheetPr>
  <dimension ref="B1:S38"/>
  <sheetViews>
    <sheetView showGridLines="0" tabSelected="1" zoomScale="80" zoomScaleNormal="80" workbookViewId="0">
      <selection activeCell="AC46" sqref="AC46"/>
    </sheetView>
  </sheetViews>
  <sheetFormatPr defaultRowHeight="14.6" x14ac:dyDescent="0.4"/>
  <cols>
    <col min="2" max="2" width="21.69140625" customWidth="1"/>
  </cols>
  <sheetData>
    <row r="1" spans="2:19" x14ac:dyDescent="0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9" x14ac:dyDescent="0.4">
      <c r="B2" s="17" t="s">
        <v>33</v>
      </c>
      <c r="C2" s="18"/>
      <c r="D2" s="18"/>
      <c r="E2" s="18"/>
      <c r="F2" s="18"/>
      <c r="G2" s="18"/>
      <c r="H2" s="18"/>
      <c r="I2" s="18"/>
      <c r="J2" s="18"/>
      <c r="K2" s="18"/>
      <c r="L2" s="19"/>
      <c r="M2" s="20" t="s">
        <v>2</v>
      </c>
      <c r="N2" s="21"/>
    </row>
    <row r="3" spans="2:19" ht="25.3" thickBot="1" x14ac:dyDescent="0.45">
      <c r="B3" s="2" t="s">
        <v>18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5" t="s">
        <v>0</v>
      </c>
      <c r="N3" s="5" t="s">
        <v>1</v>
      </c>
    </row>
    <row r="4" spans="2:19" ht="15" thickBot="1" x14ac:dyDescent="0.45">
      <c r="B4" s="3" t="s">
        <v>3</v>
      </c>
      <c r="C4" s="11">
        <f t="shared" ref="C4:L4" si="0">SUM(C5:C37)</f>
        <v>4</v>
      </c>
      <c r="D4" s="12">
        <f t="shared" si="0"/>
        <v>10</v>
      </c>
      <c r="E4" s="12">
        <f t="shared" si="0"/>
        <v>1</v>
      </c>
      <c r="F4" s="12">
        <f t="shared" si="0"/>
        <v>5</v>
      </c>
      <c r="G4" s="12">
        <f t="shared" si="0"/>
        <v>3</v>
      </c>
      <c r="H4" s="12">
        <f t="shared" si="0"/>
        <v>11</v>
      </c>
      <c r="I4" s="12">
        <f t="shared" si="0"/>
        <v>16</v>
      </c>
      <c r="J4" s="12">
        <f t="shared" si="0"/>
        <v>28</v>
      </c>
      <c r="K4" s="12">
        <f t="shared" si="0"/>
        <v>41</v>
      </c>
      <c r="L4" s="12">
        <f t="shared" si="0"/>
        <v>39</v>
      </c>
      <c r="M4" s="6">
        <f t="shared" ref="M4:M37" si="1">IFERROR((L4/C4)-1,"")</f>
        <v>8.75</v>
      </c>
      <c r="N4" s="6">
        <f t="shared" ref="N4:N37" si="2">IFERROR((L4/K4)-1,"")</f>
        <v>-4.8780487804878092E-2</v>
      </c>
      <c r="P4" t="s">
        <v>34</v>
      </c>
      <c r="Q4" t="s">
        <v>35</v>
      </c>
    </row>
    <row r="5" spans="2:19" ht="15" thickTop="1" x14ac:dyDescent="0.4">
      <c r="B5" s="10" t="s">
        <v>20</v>
      </c>
      <c r="C5" s="7">
        <v>0</v>
      </c>
      <c r="D5" s="7">
        <v>0</v>
      </c>
      <c r="E5" s="7">
        <v>0</v>
      </c>
      <c r="F5" s="13">
        <v>0</v>
      </c>
      <c r="G5" s="13">
        <v>0</v>
      </c>
      <c r="H5" s="13">
        <v>1</v>
      </c>
      <c r="I5" s="13">
        <v>3</v>
      </c>
      <c r="J5" s="13">
        <v>1</v>
      </c>
      <c r="K5" s="13">
        <v>1</v>
      </c>
      <c r="L5" s="13">
        <v>1</v>
      </c>
      <c r="M5" s="8" t="str">
        <f t="shared" si="1"/>
        <v/>
      </c>
      <c r="N5" s="8">
        <f t="shared" si="2"/>
        <v>0</v>
      </c>
      <c r="P5" s="10" t="s">
        <v>21</v>
      </c>
      <c r="Q5" s="13">
        <v>17</v>
      </c>
      <c r="R5" s="15">
        <f t="shared" ref="R5:R37" si="3">Q5/Q$38</f>
        <v>0.4358974358974359</v>
      </c>
      <c r="S5" s="16">
        <f>R5</f>
        <v>0.4358974358974359</v>
      </c>
    </row>
    <row r="6" spans="2:19" x14ac:dyDescent="0.4">
      <c r="B6" s="10" t="s">
        <v>4</v>
      </c>
      <c r="C6" s="14"/>
      <c r="D6" s="14"/>
      <c r="E6" s="14"/>
      <c r="F6" s="14"/>
      <c r="G6" s="14"/>
      <c r="H6" s="7">
        <v>0</v>
      </c>
      <c r="I6" s="7">
        <v>0</v>
      </c>
      <c r="J6" s="7">
        <v>0</v>
      </c>
      <c r="K6" s="7">
        <v>0</v>
      </c>
      <c r="L6" s="7">
        <v>0</v>
      </c>
      <c r="M6" s="8" t="str">
        <f t="shared" si="1"/>
        <v/>
      </c>
      <c r="N6" s="9" t="str">
        <f t="shared" si="2"/>
        <v/>
      </c>
      <c r="P6" s="10" t="s">
        <v>23</v>
      </c>
      <c r="Q6" s="13">
        <v>2</v>
      </c>
      <c r="R6" s="15">
        <f t="shared" si="3"/>
        <v>5.128205128205128E-2</v>
      </c>
      <c r="S6" s="16">
        <f>S5+R6</f>
        <v>0.48717948717948717</v>
      </c>
    </row>
    <row r="7" spans="2:19" x14ac:dyDescent="0.4">
      <c r="B7" s="10" t="s">
        <v>21</v>
      </c>
      <c r="C7" s="7">
        <v>1</v>
      </c>
      <c r="D7" s="7">
        <v>4</v>
      </c>
      <c r="E7" s="7">
        <v>1</v>
      </c>
      <c r="F7" s="13">
        <v>1</v>
      </c>
      <c r="G7" s="13">
        <v>1</v>
      </c>
      <c r="H7" s="13">
        <v>4</v>
      </c>
      <c r="I7" s="13">
        <v>1</v>
      </c>
      <c r="J7" s="13">
        <v>13</v>
      </c>
      <c r="K7" s="13">
        <v>20</v>
      </c>
      <c r="L7" s="13">
        <v>17</v>
      </c>
      <c r="M7" s="9">
        <f t="shared" si="1"/>
        <v>16</v>
      </c>
      <c r="N7" s="9">
        <f t="shared" si="2"/>
        <v>-0.15000000000000002</v>
      </c>
      <c r="P7" s="10" t="s">
        <v>25</v>
      </c>
      <c r="Q7" s="13">
        <v>2</v>
      </c>
      <c r="R7" s="15">
        <f t="shared" si="3"/>
        <v>5.128205128205128E-2</v>
      </c>
      <c r="S7" s="16">
        <f t="shared" ref="S7:S37" si="4">S6+R7</f>
        <v>0.53846153846153844</v>
      </c>
    </row>
    <row r="8" spans="2:19" x14ac:dyDescent="0.4">
      <c r="B8" s="10" t="s">
        <v>22</v>
      </c>
      <c r="C8" s="7">
        <v>0</v>
      </c>
      <c r="D8" s="7">
        <v>1</v>
      </c>
      <c r="E8" s="7">
        <v>0</v>
      </c>
      <c r="F8" s="13">
        <v>0</v>
      </c>
      <c r="G8" s="13">
        <v>0</v>
      </c>
      <c r="H8" s="13">
        <v>0</v>
      </c>
      <c r="I8" s="13">
        <v>0</v>
      </c>
      <c r="J8" s="13">
        <v>1</v>
      </c>
      <c r="K8" s="13">
        <v>2</v>
      </c>
      <c r="L8" s="13">
        <v>0</v>
      </c>
      <c r="M8" s="9" t="str">
        <f t="shared" si="1"/>
        <v/>
      </c>
      <c r="N8" s="9">
        <f t="shared" si="2"/>
        <v>-1</v>
      </c>
      <c r="P8" s="10" t="s">
        <v>29</v>
      </c>
      <c r="Q8" s="13">
        <v>2</v>
      </c>
      <c r="R8" s="15">
        <f t="shared" si="3"/>
        <v>5.128205128205128E-2</v>
      </c>
      <c r="S8" s="16">
        <f t="shared" si="4"/>
        <v>0.58974358974358976</v>
      </c>
    </row>
    <row r="9" spans="2:19" x14ac:dyDescent="0.4">
      <c r="B9" s="10" t="s">
        <v>23</v>
      </c>
      <c r="C9" s="7">
        <v>0</v>
      </c>
      <c r="D9" s="7">
        <v>0</v>
      </c>
      <c r="E9" s="7">
        <v>0</v>
      </c>
      <c r="F9" s="13">
        <v>0</v>
      </c>
      <c r="G9" s="13">
        <v>0</v>
      </c>
      <c r="H9" s="13">
        <v>0</v>
      </c>
      <c r="I9" s="13">
        <v>0</v>
      </c>
      <c r="J9" s="13">
        <v>1</v>
      </c>
      <c r="K9" s="13">
        <v>0</v>
      </c>
      <c r="L9" s="13">
        <v>2</v>
      </c>
      <c r="M9" s="9" t="str">
        <f t="shared" si="1"/>
        <v/>
      </c>
      <c r="N9" s="9" t="str">
        <f t="shared" si="2"/>
        <v/>
      </c>
      <c r="P9" s="10" t="s">
        <v>30</v>
      </c>
      <c r="Q9" s="13">
        <v>2</v>
      </c>
      <c r="R9" s="15">
        <f t="shared" si="3"/>
        <v>5.128205128205128E-2</v>
      </c>
      <c r="S9" s="16">
        <f t="shared" si="4"/>
        <v>0.64102564102564108</v>
      </c>
    </row>
    <row r="10" spans="2:19" x14ac:dyDescent="0.4">
      <c r="B10" s="10" t="s">
        <v>24</v>
      </c>
      <c r="C10" s="7">
        <v>1</v>
      </c>
      <c r="D10" s="7">
        <v>3</v>
      </c>
      <c r="E10" s="7">
        <v>0</v>
      </c>
      <c r="F10" s="13">
        <v>0</v>
      </c>
      <c r="G10" s="13">
        <v>0</v>
      </c>
      <c r="H10" s="13">
        <v>1</v>
      </c>
      <c r="I10" s="13">
        <v>1</v>
      </c>
      <c r="J10" s="13">
        <v>1</v>
      </c>
      <c r="K10" s="13">
        <v>5</v>
      </c>
      <c r="L10" s="13">
        <v>1</v>
      </c>
      <c r="M10" s="9">
        <f t="shared" si="1"/>
        <v>0</v>
      </c>
      <c r="N10" s="9">
        <f t="shared" si="2"/>
        <v>-0.8</v>
      </c>
      <c r="P10" s="10" t="s">
        <v>14</v>
      </c>
      <c r="Q10" s="13">
        <v>2</v>
      </c>
      <c r="R10" s="15">
        <f t="shared" si="3"/>
        <v>5.128205128205128E-2</v>
      </c>
      <c r="S10" s="16">
        <f t="shared" si="4"/>
        <v>0.6923076923076924</v>
      </c>
    </row>
    <row r="11" spans="2:19" x14ac:dyDescent="0.4">
      <c r="B11" s="10" t="s">
        <v>5</v>
      </c>
      <c r="C11" s="7">
        <v>0</v>
      </c>
      <c r="D11" s="7">
        <v>0</v>
      </c>
      <c r="E11" s="7">
        <v>0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9" t="str">
        <f t="shared" si="1"/>
        <v/>
      </c>
      <c r="N11" s="9" t="str">
        <f t="shared" si="2"/>
        <v/>
      </c>
      <c r="P11" s="10" t="s">
        <v>37</v>
      </c>
      <c r="Q11" s="13">
        <v>2</v>
      </c>
      <c r="R11" s="15">
        <f t="shared" si="3"/>
        <v>5.128205128205128E-2</v>
      </c>
      <c r="S11" s="16">
        <f t="shared" si="4"/>
        <v>0.74358974358974372</v>
      </c>
    </row>
    <row r="12" spans="2:19" x14ac:dyDescent="0.4">
      <c r="B12" s="10" t="s">
        <v>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9" t="str">
        <f t="shared" si="1"/>
        <v/>
      </c>
      <c r="N12" s="9" t="str">
        <f t="shared" si="2"/>
        <v/>
      </c>
      <c r="P12" s="10" t="s">
        <v>16</v>
      </c>
      <c r="Q12" s="13">
        <v>2</v>
      </c>
      <c r="R12" s="15">
        <f t="shared" si="3"/>
        <v>5.128205128205128E-2</v>
      </c>
      <c r="S12" s="16">
        <f t="shared" si="4"/>
        <v>0.79487179487179505</v>
      </c>
    </row>
    <row r="13" spans="2:19" x14ac:dyDescent="0.4">
      <c r="B13" s="10" t="s">
        <v>7</v>
      </c>
      <c r="C13" s="7">
        <v>0</v>
      </c>
      <c r="D13" s="7">
        <v>0</v>
      </c>
      <c r="E13" s="7">
        <v>0</v>
      </c>
      <c r="F13" s="13">
        <v>0</v>
      </c>
      <c r="G13" s="13">
        <v>0</v>
      </c>
      <c r="H13" s="13">
        <v>0</v>
      </c>
      <c r="I13" s="13">
        <v>1</v>
      </c>
      <c r="J13" s="13">
        <v>0</v>
      </c>
      <c r="K13" s="13">
        <v>1</v>
      </c>
      <c r="L13" s="13">
        <v>1</v>
      </c>
      <c r="M13" s="9" t="str">
        <f t="shared" si="1"/>
        <v/>
      </c>
      <c r="N13" s="9">
        <f t="shared" si="2"/>
        <v>0</v>
      </c>
      <c r="P13" s="10" t="s">
        <v>20</v>
      </c>
      <c r="Q13" s="13">
        <v>1</v>
      </c>
      <c r="R13" s="15">
        <f t="shared" si="3"/>
        <v>2.564102564102564E-2</v>
      </c>
      <c r="S13" s="16">
        <f t="shared" si="4"/>
        <v>0.82051282051282071</v>
      </c>
    </row>
    <row r="14" spans="2:19" x14ac:dyDescent="0.4">
      <c r="B14" s="10" t="s">
        <v>25</v>
      </c>
      <c r="C14" s="7">
        <v>0</v>
      </c>
      <c r="D14" s="7">
        <v>0</v>
      </c>
      <c r="E14" s="7">
        <v>0</v>
      </c>
      <c r="F14" s="13">
        <v>0</v>
      </c>
      <c r="G14" s="13">
        <v>1</v>
      </c>
      <c r="H14" s="13">
        <v>1</v>
      </c>
      <c r="I14" s="13">
        <v>2</v>
      </c>
      <c r="J14" s="13">
        <v>0</v>
      </c>
      <c r="K14" s="13">
        <v>3</v>
      </c>
      <c r="L14" s="13">
        <v>2</v>
      </c>
      <c r="M14" s="9" t="str">
        <f t="shared" si="1"/>
        <v/>
      </c>
      <c r="N14" s="9">
        <f t="shared" si="2"/>
        <v>-0.33333333333333337</v>
      </c>
      <c r="P14" s="10" t="s">
        <v>24</v>
      </c>
      <c r="Q14" s="13">
        <v>1</v>
      </c>
      <c r="R14" s="15">
        <f t="shared" si="3"/>
        <v>2.564102564102564E-2</v>
      </c>
      <c r="S14" s="16">
        <f t="shared" si="4"/>
        <v>0.84615384615384637</v>
      </c>
    </row>
    <row r="15" spans="2:19" x14ac:dyDescent="0.4">
      <c r="B15" s="10" t="s">
        <v>26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9" t="str">
        <f t="shared" si="1"/>
        <v/>
      </c>
      <c r="N15" s="9" t="str">
        <f t="shared" si="2"/>
        <v/>
      </c>
      <c r="P15" s="10" t="s">
        <v>7</v>
      </c>
      <c r="Q15" s="13">
        <v>1</v>
      </c>
      <c r="R15" s="15">
        <f t="shared" si="3"/>
        <v>2.564102564102564E-2</v>
      </c>
      <c r="S15" s="16">
        <f t="shared" si="4"/>
        <v>0.87179487179487203</v>
      </c>
    </row>
    <row r="16" spans="2:19" x14ac:dyDescent="0.4">
      <c r="B16" s="10" t="s">
        <v>27</v>
      </c>
      <c r="C16" s="7">
        <v>0</v>
      </c>
      <c r="D16" s="7">
        <v>0</v>
      </c>
      <c r="E16" s="7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1</v>
      </c>
      <c r="M16" s="9" t="str">
        <f t="shared" si="1"/>
        <v/>
      </c>
      <c r="N16" s="9" t="str">
        <f t="shared" si="2"/>
        <v/>
      </c>
      <c r="P16" s="10" t="s">
        <v>27</v>
      </c>
      <c r="Q16" s="13">
        <v>1</v>
      </c>
      <c r="R16" s="15">
        <f t="shared" si="3"/>
        <v>2.564102564102564E-2</v>
      </c>
      <c r="S16" s="16">
        <f t="shared" si="4"/>
        <v>0.89743589743589769</v>
      </c>
    </row>
    <row r="17" spans="2:19" x14ac:dyDescent="0.4">
      <c r="B17" s="10" t="s">
        <v>8</v>
      </c>
      <c r="C17" s="7">
        <v>0</v>
      </c>
      <c r="D17" s="7">
        <v>0</v>
      </c>
      <c r="E17" s="7">
        <v>0</v>
      </c>
      <c r="F17" s="13">
        <v>2</v>
      </c>
      <c r="G17" s="13">
        <v>0</v>
      </c>
      <c r="H17" s="13">
        <v>1</v>
      </c>
      <c r="I17" s="13">
        <v>1</v>
      </c>
      <c r="J17" s="13">
        <v>0</v>
      </c>
      <c r="K17" s="13">
        <v>1</v>
      </c>
      <c r="L17" s="13">
        <v>1</v>
      </c>
      <c r="M17" s="9" t="str">
        <f t="shared" si="1"/>
        <v/>
      </c>
      <c r="N17" s="9">
        <f t="shared" si="2"/>
        <v>0</v>
      </c>
      <c r="P17" s="10" t="s">
        <v>8</v>
      </c>
      <c r="Q17" s="13">
        <v>1</v>
      </c>
      <c r="R17" s="15">
        <f t="shared" si="3"/>
        <v>2.564102564102564E-2</v>
      </c>
      <c r="S17" s="16">
        <f t="shared" si="4"/>
        <v>0.92307692307692335</v>
      </c>
    </row>
    <row r="18" spans="2:19" x14ac:dyDescent="0.4">
      <c r="B18" s="10" t="s">
        <v>9</v>
      </c>
      <c r="C18" s="7">
        <v>0</v>
      </c>
      <c r="D18" s="7">
        <v>0</v>
      </c>
      <c r="E18" s="7">
        <v>0</v>
      </c>
      <c r="F18" s="13">
        <v>0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1</v>
      </c>
      <c r="M18" s="9" t="str">
        <f t="shared" si="1"/>
        <v/>
      </c>
      <c r="N18" s="9">
        <f t="shared" si="2"/>
        <v>0</v>
      </c>
      <c r="P18" s="10" t="s">
        <v>9</v>
      </c>
      <c r="Q18" s="13">
        <v>1</v>
      </c>
      <c r="R18" s="15">
        <f t="shared" si="3"/>
        <v>2.564102564102564E-2</v>
      </c>
      <c r="S18" s="16">
        <f t="shared" si="4"/>
        <v>0.94871794871794901</v>
      </c>
    </row>
    <row r="19" spans="2:19" x14ac:dyDescent="0.4">
      <c r="B19" s="10" t="s">
        <v>28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9" t="str">
        <f t="shared" si="1"/>
        <v/>
      </c>
      <c r="N19" s="9" t="str">
        <f t="shared" si="2"/>
        <v/>
      </c>
      <c r="P19" s="10" t="s">
        <v>12</v>
      </c>
      <c r="Q19" s="13">
        <v>1</v>
      </c>
      <c r="R19" s="15">
        <f t="shared" si="3"/>
        <v>2.564102564102564E-2</v>
      </c>
      <c r="S19" s="16">
        <f t="shared" si="4"/>
        <v>0.97435897435897467</v>
      </c>
    </row>
    <row r="20" spans="2:19" x14ac:dyDescent="0.4">
      <c r="B20" s="10" t="s">
        <v>29</v>
      </c>
      <c r="C20" s="7">
        <v>1</v>
      </c>
      <c r="D20" s="7">
        <v>0</v>
      </c>
      <c r="E20" s="7">
        <v>0</v>
      </c>
      <c r="F20" s="13">
        <v>0</v>
      </c>
      <c r="G20" s="13">
        <v>0</v>
      </c>
      <c r="H20" s="13">
        <v>1</v>
      </c>
      <c r="I20" s="13">
        <v>0</v>
      </c>
      <c r="J20" s="13">
        <v>0</v>
      </c>
      <c r="K20" s="13">
        <v>0</v>
      </c>
      <c r="L20" s="13">
        <v>2</v>
      </c>
      <c r="M20" s="9">
        <f t="shared" si="1"/>
        <v>1</v>
      </c>
      <c r="N20" s="9" t="str">
        <f t="shared" si="2"/>
        <v/>
      </c>
      <c r="P20" s="10" t="s">
        <v>31</v>
      </c>
      <c r="Q20" s="13">
        <v>1</v>
      </c>
      <c r="R20" s="15">
        <f t="shared" si="3"/>
        <v>2.564102564102564E-2</v>
      </c>
      <c r="S20" s="16">
        <f t="shared" si="4"/>
        <v>1.0000000000000002</v>
      </c>
    </row>
    <row r="21" spans="2:19" x14ac:dyDescent="0.4">
      <c r="B21" s="10" t="s">
        <v>10</v>
      </c>
      <c r="C21" s="7">
        <v>0</v>
      </c>
      <c r="D21" s="7">
        <v>0</v>
      </c>
      <c r="E21" s="7">
        <v>0</v>
      </c>
      <c r="F21" s="13">
        <v>1</v>
      </c>
      <c r="G21" s="13">
        <v>0</v>
      </c>
      <c r="H21" s="13">
        <v>0</v>
      </c>
      <c r="I21" s="13">
        <v>1</v>
      </c>
      <c r="J21" s="13">
        <v>0</v>
      </c>
      <c r="K21" s="13">
        <v>0</v>
      </c>
      <c r="L21" s="13">
        <v>0</v>
      </c>
      <c r="M21" s="9" t="str">
        <f t="shared" si="1"/>
        <v/>
      </c>
      <c r="N21" s="9" t="str">
        <f t="shared" si="2"/>
        <v/>
      </c>
      <c r="P21" s="10" t="s">
        <v>4</v>
      </c>
      <c r="Q21" s="7">
        <v>0</v>
      </c>
      <c r="R21" s="15">
        <f t="shared" si="3"/>
        <v>0</v>
      </c>
      <c r="S21" s="16">
        <f t="shared" si="4"/>
        <v>1.0000000000000002</v>
      </c>
    </row>
    <row r="22" spans="2:19" x14ac:dyDescent="0.4">
      <c r="B22" s="10" t="s">
        <v>11</v>
      </c>
      <c r="C22" s="7">
        <v>1</v>
      </c>
      <c r="D22" s="7">
        <v>0</v>
      </c>
      <c r="E22" s="7">
        <v>0</v>
      </c>
      <c r="F22" s="13">
        <v>0</v>
      </c>
      <c r="G22" s="13">
        <v>0</v>
      </c>
      <c r="H22" s="13">
        <v>0</v>
      </c>
      <c r="I22" s="13">
        <v>0</v>
      </c>
      <c r="J22" s="13">
        <v>1</v>
      </c>
      <c r="K22" s="13">
        <v>0</v>
      </c>
      <c r="L22" s="13">
        <v>0</v>
      </c>
      <c r="M22" s="9">
        <f t="shared" si="1"/>
        <v>-1</v>
      </c>
      <c r="N22" s="9" t="str">
        <f t="shared" si="2"/>
        <v/>
      </c>
      <c r="P22" s="10" t="s">
        <v>22</v>
      </c>
      <c r="Q22" s="13">
        <v>0</v>
      </c>
      <c r="R22" s="15">
        <f t="shared" si="3"/>
        <v>0</v>
      </c>
      <c r="S22" s="16">
        <f t="shared" si="4"/>
        <v>1.0000000000000002</v>
      </c>
    </row>
    <row r="23" spans="2:19" x14ac:dyDescent="0.4">
      <c r="B23" s="10" t="s">
        <v>30</v>
      </c>
      <c r="C23" s="7">
        <v>0</v>
      </c>
      <c r="D23" s="7">
        <v>0</v>
      </c>
      <c r="E23" s="7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2</v>
      </c>
      <c r="M23" s="9" t="str">
        <f t="shared" si="1"/>
        <v/>
      </c>
      <c r="N23" s="9" t="str">
        <f t="shared" si="2"/>
        <v/>
      </c>
      <c r="P23" s="10" t="s">
        <v>5</v>
      </c>
      <c r="Q23" s="13">
        <v>0</v>
      </c>
      <c r="R23" s="15">
        <f t="shared" si="3"/>
        <v>0</v>
      </c>
      <c r="S23" s="16">
        <f t="shared" si="4"/>
        <v>1.0000000000000002</v>
      </c>
    </row>
    <row r="24" spans="2:19" x14ac:dyDescent="0.4">
      <c r="B24" s="10" t="s">
        <v>12</v>
      </c>
      <c r="C24" s="7">
        <v>0</v>
      </c>
      <c r="D24" s="7">
        <v>0</v>
      </c>
      <c r="E24" s="7">
        <v>0</v>
      </c>
      <c r="F24" s="13">
        <v>0</v>
      </c>
      <c r="G24" s="13">
        <v>0</v>
      </c>
      <c r="H24" s="13">
        <v>0</v>
      </c>
      <c r="I24" s="13">
        <v>1</v>
      </c>
      <c r="J24" s="13">
        <v>0</v>
      </c>
      <c r="K24" s="13">
        <v>0</v>
      </c>
      <c r="L24" s="13">
        <v>1</v>
      </c>
      <c r="M24" s="9" t="str">
        <f t="shared" si="1"/>
        <v/>
      </c>
      <c r="N24" s="9" t="str">
        <f t="shared" si="2"/>
        <v/>
      </c>
      <c r="P24" s="10" t="s">
        <v>40</v>
      </c>
      <c r="Q24" s="7">
        <v>0</v>
      </c>
      <c r="R24" s="15">
        <f t="shared" si="3"/>
        <v>0</v>
      </c>
      <c r="S24" s="16">
        <f t="shared" si="4"/>
        <v>1.0000000000000002</v>
      </c>
    </row>
    <row r="25" spans="2:19" x14ac:dyDescent="0.4">
      <c r="B25" s="10" t="s">
        <v>38</v>
      </c>
      <c r="C25" s="7">
        <v>0</v>
      </c>
      <c r="D25" s="7">
        <v>0</v>
      </c>
      <c r="E25" s="7">
        <v>0</v>
      </c>
      <c r="F25" s="13">
        <v>0</v>
      </c>
      <c r="G25" s="13">
        <v>0</v>
      </c>
      <c r="H25" s="13">
        <v>0</v>
      </c>
      <c r="I25" s="13">
        <v>1</v>
      </c>
      <c r="J25" s="13">
        <v>0</v>
      </c>
      <c r="K25" s="13">
        <v>0</v>
      </c>
      <c r="L25" s="13">
        <v>0</v>
      </c>
      <c r="M25" s="9" t="str">
        <f t="shared" si="1"/>
        <v/>
      </c>
      <c r="N25" s="9" t="str">
        <f t="shared" si="2"/>
        <v/>
      </c>
      <c r="P25" s="10" t="s">
        <v>6</v>
      </c>
      <c r="Q25" s="7">
        <v>0</v>
      </c>
      <c r="R25" s="15">
        <f t="shared" si="3"/>
        <v>0</v>
      </c>
      <c r="S25" s="16">
        <f t="shared" si="4"/>
        <v>1.0000000000000002</v>
      </c>
    </row>
    <row r="26" spans="2:19" x14ac:dyDescent="0.4">
      <c r="B26" s="10" t="s">
        <v>13</v>
      </c>
      <c r="C26" s="7">
        <v>0</v>
      </c>
      <c r="D26" s="7">
        <v>1</v>
      </c>
      <c r="E26" s="7">
        <v>0</v>
      </c>
      <c r="F26" s="13">
        <v>0</v>
      </c>
      <c r="G26" s="13">
        <v>0</v>
      </c>
      <c r="H26" s="13">
        <v>0</v>
      </c>
      <c r="I26" s="13">
        <v>0</v>
      </c>
      <c r="J26" s="13">
        <v>1</v>
      </c>
      <c r="K26" s="13">
        <v>1</v>
      </c>
      <c r="L26" s="13">
        <v>0</v>
      </c>
      <c r="M26" s="9" t="str">
        <f t="shared" si="1"/>
        <v/>
      </c>
      <c r="N26" s="9">
        <f t="shared" si="2"/>
        <v>-1</v>
      </c>
      <c r="P26" s="10" t="s">
        <v>26</v>
      </c>
      <c r="Q26" s="7">
        <v>0</v>
      </c>
      <c r="R26" s="15">
        <f t="shared" si="3"/>
        <v>0</v>
      </c>
      <c r="S26" s="16">
        <f t="shared" si="4"/>
        <v>1.0000000000000002</v>
      </c>
    </row>
    <row r="27" spans="2:19" x14ac:dyDescent="0.4">
      <c r="B27" s="10" t="s">
        <v>14</v>
      </c>
      <c r="C27" s="7">
        <v>0</v>
      </c>
      <c r="D27" s="7">
        <v>0</v>
      </c>
      <c r="E27" s="7">
        <v>0</v>
      </c>
      <c r="F27" s="13">
        <v>0</v>
      </c>
      <c r="G27" s="13">
        <v>0</v>
      </c>
      <c r="H27" s="13">
        <v>1</v>
      </c>
      <c r="I27" s="13">
        <v>0</v>
      </c>
      <c r="J27" s="13">
        <v>1</v>
      </c>
      <c r="K27" s="13">
        <v>1</v>
      </c>
      <c r="L27" s="13">
        <v>2</v>
      </c>
      <c r="M27" s="9" t="str">
        <f t="shared" si="1"/>
        <v/>
      </c>
      <c r="N27" s="9">
        <f t="shared" si="2"/>
        <v>1</v>
      </c>
      <c r="P27" s="10" t="s">
        <v>28</v>
      </c>
      <c r="Q27" s="7">
        <v>0</v>
      </c>
      <c r="R27" s="15">
        <f t="shared" si="3"/>
        <v>0</v>
      </c>
      <c r="S27" s="16">
        <f t="shared" si="4"/>
        <v>1.0000000000000002</v>
      </c>
    </row>
    <row r="28" spans="2:19" x14ac:dyDescent="0.4">
      <c r="B28" s="10" t="s">
        <v>31</v>
      </c>
      <c r="C28" s="7">
        <v>0</v>
      </c>
      <c r="D28" s="7">
        <v>0</v>
      </c>
      <c r="E28" s="7">
        <v>0</v>
      </c>
      <c r="F28" s="13">
        <v>0</v>
      </c>
      <c r="G28" s="13">
        <v>0</v>
      </c>
      <c r="H28" s="13">
        <v>0</v>
      </c>
      <c r="I28" s="13">
        <v>0</v>
      </c>
      <c r="J28" s="13">
        <v>2</v>
      </c>
      <c r="K28" s="13">
        <v>1</v>
      </c>
      <c r="L28" s="13">
        <v>1</v>
      </c>
      <c r="M28" s="9" t="str">
        <f t="shared" si="1"/>
        <v/>
      </c>
      <c r="N28" s="9">
        <f t="shared" si="2"/>
        <v>0</v>
      </c>
      <c r="P28" s="10" t="s">
        <v>10</v>
      </c>
      <c r="Q28" s="13">
        <v>0</v>
      </c>
      <c r="R28" s="15">
        <f t="shared" si="3"/>
        <v>0</v>
      </c>
      <c r="S28" s="16">
        <f t="shared" si="4"/>
        <v>1.0000000000000002</v>
      </c>
    </row>
    <row r="29" spans="2:19" x14ac:dyDescent="0.4">
      <c r="B29" s="10" t="s">
        <v>40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9" t="str">
        <f t="shared" si="1"/>
        <v/>
      </c>
      <c r="N29" s="9" t="str">
        <f t="shared" si="2"/>
        <v/>
      </c>
      <c r="P29" s="10" t="s">
        <v>11</v>
      </c>
      <c r="Q29" s="13">
        <v>0</v>
      </c>
      <c r="R29" s="15">
        <f t="shared" si="3"/>
        <v>0</v>
      </c>
      <c r="S29" s="16">
        <f t="shared" si="4"/>
        <v>1.0000000000000002</v>
      </c>
    </row>
    <row r="30" spans="2:19" x14ac:dyDescent="0.4">
      <c r="B30" s="10" t="s">
        <v>19</v>
      </c>
      <c r="C30" s="7">
        <v>0</v>
      </c>
      <c r="D30" s="7">
        <v>1</v>
      </c>
      <c r="E30" s="7">
        <v>0</v>
      </c>
      <c r="F30" s="13">
        <v>0</v>
      </c>
      <c r="G30" s="13">
        <v>0</v>
      </c>
      <c r="H30" s="13">
        <v>0</v>
      </c>
      <c r="I30" s="13">
        <v>0</v>
      </c>
      <c r="J30" s="13">
        <v>1</v>
      </c>
      <c r="K30" s="13">
        <v>0</v>
      </c>
      <c r="L30" s="13">
        <v>0</v>
      </c>
      <c r="M30" s="9" t="str">
        <f t="shared" si="1"/>
        <v/>
      </c>
      <c r="N30" s="9" t="str">
        <f t="shared" si="2"/>
        <v/>
      </c>
      <c r="P30" s="10" t="s">
        <v>38</v>
      </c>
      <c r="Q30" s="13">
        <v>0</v>
      </c>
      <c r="R30" s="15">
        <f t="shared" si="3"/>
        <v>0</v>
      </c>
      <c r="S30" s="16">
        <f t="shared" si="4"/>
        <v>1.0000000000000002</v>
      </c>
    </row>
    <row r="31" spans="2:19" x14ac:dyDescent="0.4">
      <c r="B31" s="10" t="s">
        <v>15</v>
      </c>
      <c r="C31" s="7">
        <v>0</v>
      </c>
      <c r="D31" s="7">
        <v>0</v>
      </c>
      <c r="E31" s="7">
        <v>0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2</v>
      </c>
      <c r="L31" s="13">
        <v>0</v>
      </c>
      <c r="M31" s="9" t="str">
        <f t="shared" si="1"/>
        <v/>
      </c>
      <c r="N31" s="9">
        <f t="shared" si="2"/>
        <v>-1</v>
      </c>
      <c r="P31" s="10" t="s">
        <v>13</v>
      </c>
      <c r="Q31" s="13">
        <v>0</v>
      </c>
      <c r="R31" s="15">
        <f t="shared" si="3"/>
        <v>0</v>
      </c>
      <c r="S31" s="16">
        <f t="shared" si="4"/>
        <v>1.0000000000000002</v>
      </c>
    </row>
    <row r="32" spans="2:19" x14ac:dyDescent="0.4">
      <c r="B32" s="10" t="s">
        <v>39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9" t="str">
        <f t="shared" si="1"/>
        <v/>
      </c>
      <c r="N32" s="9" t="str">
        <f t="shared" si="2"/>
        <v/>
      </c>
      <c r="P32" s="10" t="s">
        <v>19</v>
      </c>
      <c r="Q32" s="13">
        <v>0</v>
      </c>
      <c r="R32" s="15">
        <f t="shared" si="3"/>
        <v>0</v>
      </c>
      <c r="S32" s="16">
        <f t="shared" si="4"/>
        <v>1.0000000000000002</v>
      </c>
    </row>
    <row r="33" spans="2:19" x14ac:dyDescent="0.4">
      <c r="B33" s="10" t="s">
        <v>32</v>
      </c>
      <c r="C33" s="14"/>
      <c r="D33" s="14"/>
      <c r="E33" s="14"/>
      <c r="F33" s="14"/>
      <c r="G33" s="14"/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9" t="str">
        <f t="shared" si="1"/>
        <v/>
      </c>
      <c r="N33" s="9" t="str">
        <f t="shared" si="2"/>
        <v/>
      </c>
      <c r="P33" s="10" t="s">
        <v>15</v>
      </c>
      <c r="Q33" s="13">
        <v>0</v>
      </c>
      <c r="R33" s="15">
        <f t="shared" si="3"/>
        <v>0</v>
      </c>
      <c r="S33" s="16">
        <f t="shared" si="4"/>
        <v>1.0000000000000002</v>
      </c>
    </row>
    <row r="34" spans="2:19" x14ac:dyDescent="0.4">
      <c r="B34" s="10" t="s">
        <v>37</v>
      </c>
      <c r="C34" s="7">
        <v>0</v>
      </c>
      <c r="D34" s="7">
        <v>0</v>
      </c>
      <c r="E34" s="7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2</v>
      </c>
      <c r="M34" s="9" t="str">
        <f t="shared" si="1"/>
        <v/>
      </c>
      <c r="N34" s="9" t="str">
        <f t="shared" si="2"/>
        <v/>
      </c>
      <c r="P34" s="10" t="s">
        <v>39</v>
      </c>
      <c r="Q34" s="7">
        <v>0</v>
      </c>
      <c r="R34" s="15">
        <f t="shared" si="3"/>
        <v>0</v>
      </c>
      <c r="S34" s="16">
        <f t="shared" si="4"/>
        <v>1.0000000000000002</v>
      </c>
    </row>
    <row r="35" spans="2:19" x14ac:dyDescent="0.4">
      <c r="B35" s="10" t="s">
        <v>16</v>
      </c>
      <c r="C35" s="7">
        <v>0</v>
      </c>
      <c r="D35" s="7">
        <v>0</v>
      </c>
      <c r="E35" s="7">
        <v>0</v>
      </c>
      <c r="F35" s="13">
        <v>1</v>
      </c>
      <c r="G35" s="13">
        <v>1</v>
      </c>
      <c r="H35" s="13">
        <v>1</v>
      </c>
      <c r="I35" s="13">
        <v>2</v>
      </c>
      <c r="J35" s="13">
        <v>3</v>
      </c>
      <c r="K35" s="13">
        <v>1</v>
      </c>
      <c r="L35" s="13">
        <v>2</v>
      </c>
      <c r="M35" s="9" t="str">
        <f t="shared" si="1"/>
        <v/>
      </c>
      <c r="N35" s="9">
        <f t="shared" si="2"/>
        <v>1</v>
      </c>
      <c r="P35" s="10" t="s">
        <v>32</v>
      </c>
      <c r="Q35" s="7">
        <v>0</v>
      </c>
      <c r="R35" s="15">
        <f t="shared" si="3"/>
        <v>0</v>
      </c>
      <c r="S35" s="16">
        <f t="shared" si="4"/>
        <v>1.0000000000000002</v>
      </c>
    </row>
    <row r="36" spans="2:19" x14ac:dyDescent="0.4">
      <c r="B36" s="10" t="s">
        <v>36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9" t="str">
        <f t="shared" si="1"/>
        <v/>
      </c>
      <c r="N36" s="9" t="str">
        <f t="shared" si="2"/>
        <v/>
      </c>
      <c r="P36" s="10" t="s">
        <v>36</v>
      </c>
      <c r="Q36" s="7">
        <v>0</v>
      </c>
      <c r="R36" s="15">
        <f t="shared" si="3"/>
        <v>0</v>
      </c>
      <c r="S36" s="16">
        <f t="shared" si="4"/>
        <v>1.0000000000000002</v>
      </c>
    </row>
    <row r="37" spans="2:19" x14ac:dyDescent="0.4">
      <c r="B37" s="10" t="s">
        <v>17</v>
      </c>
      <c r="C37" s="7">
        <v>0</v>
      </c>
      <c r="D37" s="7">
        <v>0</v>
      </c>
      <c r="E37" s="7">
        <v>0</v>
      </c>
      <c r="F37" s="13">
        <v>0</v>
      </c>
      <c r="G37" s="13">
        <v>0</v>
      </c>
      <c r="H37" s="13">
        <v>0</v>
      </c>
      <c r="I37" s="13">
        <v>0</v>
      </c>
      <c r="J37" s="13">
        <v>1</v>
      </c>
      <c r="K37" s="13">
        <v>1</v>
      </c>
      <c r="L37" s="13">
        <v>0</v>
      </c>
      <c r="M37" s="9" t="str">
        <f t="shared" si="1"/>
        <v/>
      </c>
      <c r="N37" s="9">
        <f t="shared" si="2"/>
        <v>-1</v>
      </c>
      <c r="P37" s="10" t="s">
        <v>17</v>
      </c>
      <c r="Q37" s="13">
        <v>0</v>
      </c>
      <c r="R37" s="15">
        <f t="shared" si="3"/>
        <v>0</v>
      </c>
      <c r="S37" s="16">
        <f t="shared" si="4"/>
        <v>1.0000000000000002</v>
      </c>
    </row>
    <row r="38" spans="2:19" x14ac:dyDescent="0.4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Q38">
        <f>SUM(Q5:Q37)</f>
        <v>39</v>
      </c>
    </row>
  </sheetData>
  <sortState xmlns:xlrd2="http://schemas.microsoft.com/office/spreadsheetml/2017/richdata2" ref="B6:N37">
    <sortCondition ref="B5:B37"/>
  </sortState>
  <mergeCells count="2">
    <mergeCell ref="B2:L2"/>
    <mergeCell ref="M2:N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4 d t W s P F S M K l A A A A 9 g A A A B I A H A B D b 2 5 m a W c v U G F j a 2 F n Z S 5 4 b W w g o h g A K K A U A A A A A A A A A A A A A A A A A A A A A A A A A A A A h Y 9 B D o I w F E S v Q r q n L Y i J I Z + S 6 F Y S o 4 l x 2 5 Q K D V A I L Z a 7 u f B I X k G M o u 5 c z p u 3 m L l f b 5 C O T e 1 d Z G 9 U q x M U Y I o 8 q U W b K 1 0 k a L B n f 4 V S B j s u K l 5 I b 5 K 1 i U e T J 6 i 0 t o s J c c 5 h t 8 B t X 5 C Q 0 o C c s u 1 B l L L h 6 C O r / 7 K v t L F c C 4 k Y H F 9 j W I i D i O K I L j E F M k P I l P 4 K 4 b T 3 2 f 5 A 2 A y 1 H X r J O u u v 9 0 D m C O T 9 g T 0 A U E s D B B Q A A g A I A A e H b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h 2 1 a K I p H u A 4 A A A A R A A A A E w A c A E Z v c m 1 1 b G F z L 1 N l Y 3 R p b 2 4 x L m 0 g o h g A K K A U A A A A A A A A A A A A A A A A A A A A A A A A A A A A K 0 5 N L s n M z 1 M I h t C G 1 g B Q S w E C L Q A U A A I A C A A H h 2 1 a w 8 V I w q U A A A D 2 A A A A E g A A A A A A A A A A A A A A A A A A A A A A Q 2 9 u Z m l n L 1 B h Y 2 t h Z 2 U u e G 1 s U E s B A i 0 A F A A C A A g A B 4 d t W g / K 6 a u k A A A A 6 Q A A A B M A A A A A A A A A A A A A A A A A 8 Q A A A F t D b 2 5 0 Z W 5 0 X 1 R 5 c G V z X S 5 4 b W x Q S w E C L Q A U A A I A C A A H h 2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Q y w v h T q N E S h 9 T i 0 + L W b T w A A A A A C A A A A A A A D Z g A A w A A A A B A A A A B e 5 u Q s y p 2 i O T m o W z b Z 3 7 a h A A A A A A S A A A C g A A A A E A A A A J 3 p l V O G 5 c g 0 I n d Y 2 L 5 u x + h Q A A A A X p s 9 U O G p x O e f a w r h 4 W H W d e d g M c R 9 l g s y 3 q y Y i 6 s T H r Z E B n r K 3 0 V m m / B E m p b a D 6 z 7 r v P L q m x 8 s T M h E N z J V 9 z 1 S Z j Y W o 2 F L 8 C O I W V c l 2 F B Z O g U A A A A t y 5 H U Q 9 c b / E y y n Z W d 5 d M B a u R b s M = < / D a t a M a s h u p > 
</file>

<file path=customXml/itemProps1.xml><?xml version="1.0" encoding="utf-8"?>
<ds:datastoreItem xmlns:ds="http://schemas.openxmlformats.org/officeDocument/2006/customXml" ds:itemID="{3B5BA360-9701-461A-93F7-4561F98714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Discriminação racial - RACISMO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Regimar.Campos</dc:creator>
  <cp:lastModifiedBy>Regimar.Campos</cp:lastModifiedBy>
  <dcterms:created xsi:type="dcterms:W3CDTF">2025-01-14T20:20:50Z</dcterms:created>
  <dcterms:modified xsi:type="dcterms:W3CDTF">2025-09-08T15:35:08Z</dcterms:modified>
</cp:coreProperties>
</file>